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dmin2\Desktop\Current\Assets - Liabilities\Calculators\"/>
    </mc:Choice>
  </mc:AlternateContent>
  <bookViews>
    <workbookView xWindow="0" yWindow="0" windowWidth="14685" windowHeight="12315"/>
  </bookViews>
  <sheets>
    <sheet name="Debt" sheetId="1" r:id="rId1"/>
  </sheets>
  <definedNames>
    <definedName name="Beg_Bal">Debt!$C$18:$C$324</definedName>
    <definedName name="End_Bal">Debt!$J$18:$J$324</definedName>
    <definedName name="Extra_Pay">Debt!$E$18:$E$324</definedName>
    <definedName name="Int">Debt!$I$18:$I$324</definedName>
    <definedName name="Interest_Rate">Debt!$D$7</definedName>
    <definedName name="Loan_Amount">Debt!$D$6</definedName>
    <definedName name="Loan_Start">Debt!$D$10</definedName>
    <definedName name="Loan_Years">Debt!$D$8</definedName>
    <definedName name="Num_Pmt_Per_Year">Debt!$D$9</definedName>
    <definedName name="Number_of_Payments">MATCH(0.01,End_Bal,-1)+1</definedName>
    <definedName name="Values_Entered">IF(Loan_Amount*Interest_Rate*Loan_Years*Loan_Start&gt;0,1,0)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7" i="1"/>
  <c r="D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5" i="1"/>
  <c r="E9" i="1"/>
  <c r="K5" i="1" s="1"/>
  <c r="E15" i="1" s="1"/>
  <c r="F145" i="1" l="1"/>
  <c r="K8" i="1" s="1"/>
  <c r="G15" i="1" l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110" i="1"/>
  <c r="G110" i="1" s="1"/>
  <c r="E111" i="1"/>
  <c r="G111" i="1" s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119" i="1"/>
  <c r="G119" i="1" s="1"/>
  <c r="E120" i="1"/>
  <c r="G120" i="1" s="1"/>
  <c r="E121" i="1"/>
  <c r="G121" i="1" s="1"/>
  <c r="E122" i="1"/>
  <c r="G122" i="1" s="1"/>
  <c r="E123" i="1"/>
  <c r="G123" i="1" s="1"/>
  <c r="E124" i="1"/>
  <c r="G124" i="1" s="1"/>
  <c r="E125" i="1"/>
  <c r="G125" i="1" s="1"/>
  <c r="E126" i="1"/>
  <c r="G126" i="1" s="1"/>
  <c r="E127" i="1"/>
  <c r="G127" i="1" s="1"/>
  <c r="E128" i="1"/>
  <c r="G128" i="1" s="1"/>
  <c r="E129" i="1"/>
  <c r="G129" i="1" s="1"/>
  <c r="E130" i="1"/>
  <c r="G130" i="1" s="1"/>
  <c r="E131" i="1"/>
  <c r="G131" i="1" s="1"/>
  <c r="E132" i="1"/>
  <c r="G132" i="1" s="1"/>
  <c r="E133" i="1"/>
  <c r="G133" i="1" s="1"/>
  <c r="E134" i="1"/>
  <c r="G134" i="1" s="1"/>
  <c r="E135" i="1"/>
  <c r="G135" i="1" s="1"/>
  <c r="E136" i="1"/>
  <c r="G136" i="1" s="1"/>
  <c r="E137" i="1"/>
  <c r="G137" i="1" s="1"/>
  <c r="E138" i="1"/>
  <c r="G138" i="1" s="1"/>
  <c r="E139" i="1"/>
  <c r="G139" i="1" s="1"/>
  <c r="E140" i="1"/>
  <c r="G140" i="1" s="1"/>
  <c r="E141" i="1"/>
  <c r="G141" i="1" s="1"/>
  <c r="E142" i="1"/>
  <c r="G142" i="1" s="1"/>
  <c r="E143" i="1"/>
  <c r="G143" i="1" s="1"/>
  <c r="C15" i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16" i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I15" i="1"/>
  <c r="K15" i="1" l="1"/>
  <c r="E145" i="1"/>
  <c r="H15" i="1"/>
  <c r="J15" i="1" s="1"/>
  <c r="G16" i="1"/>
  <c r="G145" i="1" s="1"/>
  <c r="D16" i="1" l="1"/>
  <c r="I16" i="1" s="1"/>
  <c r="H16" i="1" l="1"/>
  <c r="J16" i="1" s="1"/>
  <c r="D17" i="1" s="1"/>
  <c r="I17" i="1" s="1"/>
  <c r="H17" i="1" s="1"/>
  <c r="J17" i="1" s="1"/>
  <c r="D18" i="1" s="1"/>
  <c r="K16" i="1"/>
  <c r="K17" i="1" l="1"/>
  <c r="I18" i="1"/>
  <c r="H18" i="1" l="1"/>
  <c r="J18" i="1" s="1"/>
  <c r="D19" i="1" s="1"/>
  <c r="I19" i="1" s="1"/>
  <c r="H19" i="1" s="1"/>
  <c r="K18" i="1"/>
  <c r="K19" i="1" l="1"/>
  <c r="J19" i="1"/>
  <c r="D20" i="1" s="1"/>
  <c r="I20" i="1" s="1"/>
  <c r="H20" i="1" s="1"/>
  <c r="K20" i="1" l="1"/>
  <c r="J20" i="1"/>
  <c r="D21" i="1" s="1"/>
  <c r="I21" i="1" l="1"/>
  <c r="K21" i="1" s="1"/>
  <c r="H21" i="1" l="1"/>
  <c r="J21" i="1" s="1"/>
  <c r="D22" i="1" s="1"/>
  <c r="I22" i="1" s="1"/>
  <c r="K22" i="1" s="1"/>
  <c r="H22" i="1" l="1"/>
  <c r="J22" i="1" s="1"/>
  <c r="D23" i="1" s="1"/>
  <c r="I23" i="1" s="1"/>
  <c r="K23" i="1" s="1"/>
  <c r="H23" i="1" l="1"/>
  <c r="J23" i="1" s="1"/>
  <c r="D24" i="1" s="1"/>
  <c r="I24" i="1" s="1"/>
  <c r="K24" i="1" s="1"/>
  <c r="H24" i="1" l="1"/>
  <c r="J24" i="1" s="1"/>
  <c r="D25" i="1" s="1"/>
  <c r="I25" i="1" s="1"/>
  <c r="K25" i="1" s="1"/>
  <c r="H25" i="1" l="1"/>
  <c r="J25" i="1" s="1"/>
  <c r="D26" i="1" s="1"/>
  <c r="I26" i="1" s="1"/>
  <c r="K26" i="1" s="1"/>
  <c r="H26" i="1" l="1"/>
  <c r="J26" i="1" s="1"/>
  <c r="D27" i="1" s="1"/>
  <c r="I27" i="1" s="1"/>
  <c r="K27" i="1" s="1"/>
  <c r="H27" i="1" l="1"/>
  <c r="J27" i="1" s="1"/>
  <c r="D28" i="1" s="1"/>
  <c r="I28" i="1" s="1"/>
  <c r="K28" i="1" s="1"/>
  <c r="H28" i="1" l="1"/>
  <c r="J28" i="1" s="1"/>
  <c r="D29" i="1" s="1"/>
  <c r="I29" i="1" s="1"/>
  <c r="K29" i="1" s="1"/>
  <c r="H29" i="1" l="1"/>
  <c r="J29" i="1" s="1"/>
  <c r="D30" i="1" s="1"/>
  <c r="I30" i="1" s="1"/>
  <c r="K30" i="1" s="1"/>
  <c r="H30" i="1" l="1"/>
  <c r="J30" i="1" s="1"/>
  <c r="D31" i="1" s="1"/>
  <c r="I31" i="1" s="1"/>
  <c r="K31" i="1" s="1"/>
  <c r="H31" i="1" l="1"/>
  <c r="J31" i="1" s="1"/>
  <c r="D32" i="1" s="1"/>
  <c r="I32" i="1" s="1"/>
  <c r="K32" i="1" s="1"/>
  <c r="H32" i="1" l="1"/>
  <c r="J32" i="1" s="1"/>
  <c r="D33" i="1" s="1"/>
  <c r="I33" i="1" s="1"/>
  <c r="K33" i="1" s="1"/>
  <c r="H33" i="1" l="1"/>
  <c r="J33" i="1" s="1"/>
  <c r="D34" i="1" s="1"/>
  <c r="I34" i="1" s="1"/>
  <c r="K34" i="1" s="1"/>
  <c r="H34" i="1" l="1"/>
  <c r="J34" i="1" s="1"/>
  <c r="D35" i="1" s="1"/>
  <c r="I35" i="1" s="1"/>
  <c r="K35" i="1" s="1"/>
  <c r="H35" i="1" l="1"/>
  <c r="J35" i="1" s="1"/>
  <c r="D36" i="1" s="1"/>
  <c r="I36" i="1" s="1"/>
  <c r="K36" i="1" s="1"/>
  <c r="H36" i="1" l="1"/>
  <c r="J36" i="1" s="1"/>
  <c r="D37" i="1" s="1"/>
  <c r="I37" i="1" s="1"/>
  <c r="K37" i="1" s="1"/>
  <c r="H37" i="1" l="1"/>
  <c r="J37" i="1" s="1"/>
  <c r="D38" i="1" s="1"/>
  <c r="I38" i="1" s="1"/>
  <c r="K38" i="1" s="1"/>
  <c r="H38" i="1" l="1"/>
  <c r="J38" i="1" s="1"/>
  <c r="D39" i="1" s="1"/>
  <c r="I39" i="1" s="1"/>
  <c r="K39" i="1" s="1"/>
  <c r="H39" i="1" l="1"/>
  <c r="J39" i="1" s="1"/>
  <c r="D40" i="1" s="1"/>
  <c r="I40" i="1" s="1"/>
  <c r="K40" i="1" s="1"/>
  <c r="H40" i="1" l="1"/>
  <c r="J40" i="1" s="1"/>
  <c r="D41" i="1" s="1"/>
  <c r="I41" i="1" s="1"/>
  <c r="K41" i="1" s="1"/>
  <c r="H41" i="1" l="1"/>
  <c r="J41" i="1" s="1"/>
  <c r="D42" i="1" s="1"/>
  <c r="I42" i="1" s="1"/>
  <c r="K42" i="1" s="1"/>
  <c r="H42" i="1" l="1"/>
  <c r="J42" i="1" s="1"/>
  <c r="D43" i="1" s="1"/>
  <c r="I43" i="1" s="1"/>
  <c r="K43" i="1" s="1"/>
  <c r="H43" i="1" l="1"/>
  <c r="J43" i="1" s="1"/>
  <c r="D44" i="1" s="1"/>
  <c r="I44" i="1" s="1"/>
  <c r="K44" i="1" s="1"/>
  <c r="H44" i="1" l="1"/>
  <c r="J44" i="1" s="1"/>
  <c r="D45" i="1" s="1"/>
  <c r="I45" i="1" s="1"/>
  <c r="K45" i="1" s="1"/>
  <c r="H45" i="1" l="1"/>
  <c r="J45" i="1" s="1"/>
  <c r="D46" i="1" s="1"/>
  <c r="I46" i="1" s="1"/>
  <c r="K46" i="1" s="1"/>
  <c r="H46" i="1" l="1"/>
  <c r="J46" i="1" s="1"/>
  <c r="D47" i="1" s="1"/>
  <c r="I47" i="1" s="1"/>
  <c r="K47" i="1" s="1"/>
  <c r="H47" i="1" l="1"/>
  <c r="J47" i="1" s="1"/>
  <c r="D48" i="1" s="1"/>
  <c r="I48" i="1" s="1"/>
  <c r="K48" i="1" s="1"/>
  <c r="H48" i="1" l="1"/>
  <c r="J48" i="1" s="1"/>
  <c r="D49" i="1" s="1"/>
  <c r="I49" i="1" s="1"/>
  <c r="K49" i="1" s="1"/>
  <c r="H49" i="1" l="1"/>
  <c r="J49" i="1" s="1"/>
  <c r="D50" i="1" s="1"/>
  <c r="I50" i="1" s="1"/>
  <c r="K50" i="1" s="1"/>
  <c r="H50" i="1" l="1"/>
  <c r="J50" i="1" s="1"/>
  <c r="D51" i="1" s="1"/>
  <c r="I51" i="1" s="1"/>
  <c r="K51" i="1" s="1"/>
  <c r="H51" i="1" l="1"/>
  <c r="J51" i="1" s="1"/>
  <c r="D52" i="1" s="1"/>
  <c r="I52" i="1" s="1"/>
  <c r="K52" i="1" s="1"/>
  <c r="H52" i="1" l="1"/>
  <c r="J52" i="1" s="1"/>
  <c r="D53" i="1" s="1"/>
  <c r="I53" i="1" s="1"/>
  <c r="K53" i="1" s="1"/>
  <c r="H53" i="1" l="1"/>
  <c r="J53" i="1" s="1"/>
  <c r="D54" i="1" s="1"/>
  <c r="I54" i="1" s="1"/>
  <c r="K54" i="1" s="1"/>
  <c r="H54" i="1" l="1"/>
  <c r="J54" i="1" s="1"/>
  <c r="D55" i="1" s="1"/>
  <c r="I55" i="1" s="1"/>
  <c r="K55" i="1" s="1"/>
  <c r="H55" i="1" l="1"/>
  <c r="J55" i="1" s="1"/>
  <c r="D56" i="1" s="1"/>
  <c r="I56" i="1" s="1"/>
  <c r="K56" i="1" s="1"/>
  <c r="H56" i="1" l="1"/>
  <c r="J56" i="1" s="1"/>
  <c r="D57" i="1" s="1"/>
  <c r="I57" i="1" s="1"/>
  <c r="K57" i="1" s="1"/>
  <c r="H57" i="1" l="1"/>
  <c r="J57" i="1" s="1"/>
  <c r="D58" i="1" s="1"/>
  <c r="I58" i="1" s="1"/>
  <c r="K58" i="1" s="1"/>
  <c r="H58" i="1" l="1"/>
  <c r="J58" i="1" s="1"/>
  <c r="D59" i="1" s="1"/>
  <c r="I59" i="1" s="1"/>
  <c r="K59" i="1" s="1"/>
  <c r="H59" i="1" l="1"/>
  <c r="J59" i="1" s="1"/>
  <c r="D60" i="1" s="1"/>
  <c r="I60" i="1" s="1"/>
  <c r="K60" i="1" s="1"/>
  <c r="H60" i="1" l="1"/>
  <c r="J60" i="1" s="1"/>
  <c r="D61" i="1" s="1"/>
  <c r="I61" i="1" s="1"/>
  <c r="K61" i="1" s="1"/>
  <c r="H61" i="1" l="1"/>
  <c r="J61" i="1" s="1"/>
  <c r="D62" i="1" s="1"/>
  <c r="I62" i="1" s="1"/>
  <c r="K62" i="1" s="1"/>
  <c r="H62" i="1" l="1"/>
  <c r="J62" i="1" s="1"/>
  <c r="D63" i="1" s="1"/>
  <c r="I63" i="1" s="1"/>
  <c r="K63" i="1" s="1"/>
  <c r="H63" i="1" l="1"/>
  <c r="J63" i="1" s="1"/>
  <c r="D64" i="1" s="1"/>
  <c r="I64" i="1" s="1"/>
  <c r="K64" i="1" s="1"/>
  <c r="H64" i="1" l="1"/>
  <c r="J64" i="1" s="1"/>
  <c r="D65" i="1" s="1"/>
  <c r="I65" i="1" s="1"/>
  <c r="K65" i="1" s="1"/>
  <c r="H65" i="1" l="1"/>
  <c r="J65" i="1" s="1"/>
  <c r="D66" i="1" s="1"/>
  <c r="I66" i="1" s="1"/>
  <c r="K66" i="1" s="1"/>
  <c r="H66" i="1" l="1"/>
  <c r="J66" i="1" s="1"/>
  <c r="D67" i="1" s="1"/>
  <c r="I67" i="1" s="1"/>
  <c r="K67" i="1" s="1"/>
  <c r="H67" i="1" l="1"/>
  <c r="J67" i="1" s="1"/>
  <c r="D68" i="1" s="1"/>
  <c r="I68" i="1" l="1"/>
  <c r="H68" i="1" l="1"/>
  <c r="J68" i="1" s="1"/>
  <c r="D69" i="1" s="1"/>
  <c r="I69" i="1" s="1"/>
  <c r="H69" i="1" s="1"/>
  <c r="J69" i="1" s="1"/>
  <c r="D70" i="1" s="1"/>
  <c r="K68" i="1"/>
  <c r="K69" i="1" l="1"/>
  <c r="I70" i="1"/>
  <c r="H70" i="1" s="1"/>
  <c r="J70" i="1" s="1"/>
  <c r="D71" i="1" s="1"/>
  <c r="I71" i="1" s="1"/>
  <c r="K70" i="1" l="1"/>
  <c r="K71" i="1" s="1"/>
  <c r="H71" i="1"/>
  <c r="J71" i="1" s="1"/>
  <c r="D72" i="1" s="1"/>
  <c r="I72" i="1" s="1"/>
  <c r="K72" i="1" l="1"/>
  <c r="H72" i="1"/>
  <c r="J72" i="1" s="1"/>
  <c r="D73" i="1" s="1"/>
  <c r="I73" i="1" s="1"/>
  <c r="K73" i="1" l="1"/>
  <c r="H73" i="1"/>
  <c r="J73" i="1" s="1"/>
  <c r="D74" i="1" s="1"/>
  <c r="I74" i="1" s="1"/>
  <c r="K74" i="1" l="1"/>
  <c r="H74" i="1"/>
  <c r="J74" i="1" s="1"/>
  <c r="D75" i="1" s="1"/>
  <c r="I75" i="1" s="1"/>
  <c r="K75" i="1" l="1"/>
  <c r="H75" i="1"/>
  <c r="J75" i="1" s="1"/>
  <c r="D76" i="1" s="1"/>
  <c r="I76" i="1" s="1"/>
  <c r="K76" i="1" l="1"/>
  <c r="H76" i="1"/>
  <c r="J76" i="1" s="1"/>
  <c r="D77" i="1" s="1"/>
  <c r="I77" i="1" s="1"/>
  <c r="K77" i="1" l="1"/>
  <c r="H77" i="1"/>
  <c r="J77" i="1" s="1"/>
  <c r="D78" i="1" s="1"/>
  <c r="I78" i="1" s="1"/>
  <c r="K78" i="1" l="1"/>
  <c r="H78" i="1"/>
  <c r="J78" i="1" s="1"/>
  <c r="D79" i="1" s="1"/>
  <c r="I79" i="1" s="1"/>
  <c r="K79" i="1" l="1"/>
  <c r="H79" i="1"/>
  <c r="J79" i="1" s="1"/>
  <c r="D80" i="1" s="1"/>
  <c r="I80" i="1" s="1"/>
  <c r="K80" i="1" l="1"/>
  <c r="H80" i="1"/>
  <c r="J80" i="1" s="1"/>
  <c r="D81" i="1" s="1"/>
  <c r="I81" i="1" s="1"/>
  <c r="K81" i="1" l="1"/>
  <c r="H81" i="1"/>
  <c r="J81" i="1" s="1"/>
  <c r="D82" i="1" s="1"/>
  <c r="I82" i="1" s="1"/>
  <c r="K82" i="1" l="1"/>
  <c r="H82" i="1"/>
  <c r="J82" i="1" s="1"/>
  <c r="D83" i="1" s="1"/>
  <c r="I83" i="1" s="1"/>
  <c r="K83" i="1" l="1"/>
  <c r="H83" i="1"/>
  <c r="J83" i="1" s="1"/>
  <c r="D84" i="1" s="1"/>
  <c r="I84" i="1" s="1"/>
  <c r="K84" i="1" l="1"/>
  <c r="H84" i="1"/>
  <c r="J84" i="1" s="1"/>
  <c r="D85" i="1" s="1"/>
  <c r="I85" i="1" s="1"/>
  <c r="K85" i="1" l="1"/>
  <c r="H85" i="1"/>
  <c r="J85" i="1" s="1"/>
  <c r="D86" i="1" s="1"/>
  <c r="I86" i="1" s="1"/>
  <c r="K86" i="1" l="1"/>
  <c r="H86" i="1"/>
  <c r="J86" i="1" s="1"/>
  <c r="D87" i="1" s="1"/>
  <c r="I87" i="1" s="1"/>
  <c r="K87" i="1" l="1"/>
  <c r="H87" i="1"/>
  <c r="J87" i="1" s="1"/>
  <c r="D88" i="1" s="1"/>
  <c r="I88" i="1" s="1"/>
  <c r="K88" i="1" l="1"/>
  <c r="H88" i="1"/>
  <c r="J88" i="1" s="1"/>
  <c r="D89" i="1" s="1"/>
  <c r="I89" i="1" s="1"/>
  <c r="K89" i="1" l="1"/>
  <c r="H89" i="1"/>
  <c r="J89" i="1" s="1"/>
  <c r="D90" i="1" s="1"/>
  <c r="I90" i="1" s="1"/>
  <c r="K90" i="1" l="1"/>
  <c r="H90" i="1"/>
  <c r="J90" i="1" s="1"/>
  <c r="D91" i="1" s="1"/>
  <c r="I91" i="1" s="1"/>
  <c r="K91" i="1" l="1"/>
  <c r="H91" i="1"/>
  <c r="J91" i="1" s="1"/>
  <c r="D92" i="1" s="1"/>
  <c r="I92" i="1" s="1"/>
  <c r="K92" i="1" l="1"/>
  <c r="H92" i="1"/>
  <c r="J92" i="1" s="1"/>
  <c r="D93" i="1" s="1"/>
  <c r="I93" i="1" s="1"/>
  <c r="K93" i="1" l="1"/>
  <c r="H93" i="1"/>
  <c r="J93" i="1" s="1"/>
  <c r="D94" i="1" s="1"/>
  <c r="I94" i="1" s="1"/>
  <c r="K94" i="1" l="1"/>
  <c r="H94" i="1"/>
  <c r="J94" i="1" s="1"/>
  <c r="D95" i="1" s="1"/>
  <c r="I95" i="1" s="1"/>
  <c r="K95" i="1" l="1"/>
  <c r="H95" i="1"/>
  <c r="J95" i="1" s="1"/>
  <c r="D96" i="1" s="1"/>
  <c r="I96" i="1" s="1"/>
  <c r="K96" i="1" l="1"/>
  <c r="H96" i="1"/>
  <c r="J96" i="1" s="1"/>
  <c r="D97" i="1" s="1"/>
  <c r="I97" i="1" s="1"/>
  <c r="K97" i="1" l="1"/>
  <c r="H97" i="1"/>
  <c r="J97" i="1" s="1"/>
  <c r="D98" i="1" s="1"/>
  <c r="I98" i="1" s="1"/>
  <c r="K98" i="1" l="1"/>
  <c r="H98" i="1"/>
  <c r="J98" i="1" s="1"/>
  <c r="D99" i="1" s="1"/>
  <c r="I99" i="1" s="1"/>
  <c r="K99" i="1" l="1"/>
  <c r="H99" i="1"/>
  <c r="J99" i="1" s="1"/>
  <c r="D100" i="1" s="1"/>
  <c r="I100" i="1" s="1"/>
  <c r="K100" i="1" l="1"/>
  <c r="H100" i="1"/>
  <c r="J100" i="1" s="1"/>
  <c r="D101" i="1" s="1"/>
  <c r="I101" i="1" s="1"/>
  <c r="K101" i="1" l="1"/>
  <c r="H101" i="1"/>
  <c r="J101" i="1" s="1"/>
  <c r="D102" i="1" s="1"/>
  <c r="I102" i="1" s="1"/>
  <c r="K102" i="1" l="1"/>
  <c r="H102" i="1"/>
  <c r="J102" i="1" s="1"/>
  <c r="D103" i="1" s="1"/>
  <c r="I103" i="1" s="1"/>
  <c r="K103" i="1" l="1"/>
  <c r="H103" i="1"/>
  <c r="J103" i="1" s="1"/>
  <c r="D104" i="1" s="1"/>
  <c r="I104" i="1" s="1"/>
  <c r="K104" i="1" l="1"/>
  <c r="H104" i="1"/>
  <c r="J104" i="1" s="1"/>
  <c r="D105" i="1" s="1"/>
  <c r="I105" i="1" s="1"/>
  <c r="K105" i="1" l="1"/>
  <c r="H105" i="1"/>
  <c r="J105" i="1" s="1"/>
  <c r="D106" i="1" s="1"/>
  <c r="I106" i="1" s="1"/>
  <c r="K106" i="1" l="1"/>
  <c r="H106" i="1"/>
  <c r="J106" i="1" s="1"/>
  <c r="D107" i="1" s="1"/>
  <c r="I107" i="1" s="1"/>
  <c r="K107" i="1" l="1"/>
  <c r="H107" i="1"/>
  <c r="J107" i="1" s="1"/>
  <c r="D108" i="1" s="1"/>
  <c r="I108" i="1" s="1"/>
  <c r="K108" i="1" l="1"/>
  <c r="H108" i="1"/>
  <c r="J108" i="1" s="1"/>
  <c r="D109" i="1" s="1"/>
  <c r="I109" i="1" s="1"/>
  <c r="K109" i="1" l="1"/>
  <c r="H109" i="1"/>
  <c r="J109" i="1" s="1"/>
  <c r="D110" i="1" s="1"/>
  <c r="I110" i="1" s="1"/>
  <c r="K110" i="1" l="1"/>
  <c r="H110" i="1"/>
  <c r="J110" i="1" s="1"/>
  <c r="D111" i="1" s="1"/>
  <c r="I111" i="1" s="1"/>
  <c r="K111" i="1" l="1"/>
  <c r="H111" i="1"/>
  <c r="J111" i="1" s="1"/>
  <c r="D112" i="1" s="1"/>
  <c r="I112" i="1" s="1"/>
  <c r="K112" i="1" l="1"/>
  <c r="H112" i="1"/>
  <c r="J112" i="1" s="1"/>
  <c r="D113" i="1" s="1"/>
  <c r="I113" i="1" s="1"/>
  <c r="K113" i="1" l="1"/>
  <c r="H113" i="1"/>
  <c r="J113" i="1" s="1"/>
  <c r="D114" i="1" s="1"/>
  <c r="I114" i="1" s="1"/>
  <c r="K114" i="1" l="1"/>
  <c r="H114" i="1"/>
  <c r="J114" i="1" s="1"/>
  <c r="D115" i="1" s="1"/>
  <c r="I115" i="1" s="1"/>
  <c r="K115" i="1" s="1"/>
  <c r="H115" i="1" l="1"/>
  <c r="J115" i="1" s="1"/>
  <c r="D116" i="1" s="1"/>
  <c r="I116" i="1" s="1"/>
  <c r="K116" i="1" s="1"/>
  <c r="H116" i="1" l="1"/>
  <c r="J116" i="1" s="1"/>
  <c r="D117" i="1" s="1"/>
  <c r="I117" i="1" s="1"/>
  <c r="K117" i="1" s="1"/>
  <c r="H117" i="1" l="1"/>
  <c r="J117" i="1" s="1"/>
  <c r="D118" i="1" s="1"/>
  <c r="I118" i="1" s="1"/>
  <c r="K118" i="1" s="1"/>
  <c r="H118" i="1" l="1"/>
  <c r="J118" i="1" s="1"/>
  <c r="D119" i="1" s="1"/>
  <c r="I119" i="1" s="1"/>
  <c r="K119" i="1" s="1"/>
  <c r="H119" i="1" l="1"/>
  <c r="J119" i="1" s="1"/>
  <c r="D120" i="1" s="1"/>
  <c r="I120" i="1" s="1"/>
  <c r="K120" i="1" s="1"/>
  <c r="H120" i="1" l="1"/>
  <c r="J120" i="1" s="1"/>
  <c r="D121" i="1" s="1"/>
  <c r="I121" i="1" s="1"/>
  <c r="K121" i="1" s="1"/>
  <c r="H121" i="1" l="1"/>
  <c r="J121" i="1" s="1"/>
  <c r="D122" i="1" s="1"/>
  <c r="I122" i="1" s="1"/>
  <c r="K122" i="1" s="1"/>
  <c r="H122" i="1" l="1"/>
  <c r="J122" i="1" s="1"/>
  <c r="D123" i="1" s="1"/>
  <c r="I123" i="1" s="1"/>
  <c r="K123" i="1" s="1"/>
  <c r="H123" i="1" l="1"/>
  <c r="J123" i="1" s="1"/>
  <c r="D124" i="1" s="1"/>
  <c r="I124" i="1" s="1"/>
  <c r="K124" i="1" s="1"/>
  <c r="H124" i="1" l="1"/>
  <c r="J124" i="1" s="1"/>
  <c r="D125" i="1" s="1"/>
  <c r="I125" i="1" s="1"/>
  <c r="K125" i="1" s="1"/>
  <c r="H125" i="1" l="1"/>
  <c r="J125" i="1" s="1"/>
  <c r="D126" i="1" s="1"/>
  <c r="I126" i="1" s="1"/>
  <c r="K126" i="1" s="1"/>
  <c r="H126" i="1" l="1"/>
  <c r="J126" i="1" s="1"/>
  <c r="D127" i="1" s="1"/>
  <c r="I127" i="1" s="1"/>
  <c r="K127" i="1" s="1"/>
  <c r="H127" i="1" l="1"/>
  <c r="J127" i="1" s="1"/>
  <c r="D128" i="1" s="1"/>
  <c r="I128" i="1" s="1"/>
  <c r="K128" i="1" s="1"/>
  <c r="H128" i="1" l="1"/>
  <c r="J128" i="1" s="1"/>
  <c r="D129" i="1" s="1"/>
  <c r="I129" i="1" s="1"/>
  <c r="K129" i="1" s="1"/>
  <c r="H129" i="1" l="1"/>
  <c r="J129" i="1" s="1"/>
  <c r="D130" i="1" s="1"/>
  <c r="I130" i="1" s="1"/>
  <c r="K130" i="1" s="1"/>
  <c r="H130" i="1" l="1"/>
  <c r="J130" i="1" s="1"/>
  <c r="D131" i="1" s="1"/>
  <c r="I131" i="1" s="1"/>
  <c r="K131" i="1" s="1"/>
  <c r="H131" i="1" l="1"/>
  <c r="J131" i="1" s="1"/>
  <c r="D132" i="1" s="1"/>
  <c r="I132" i="1" s="1"/>
  <c r="K132" i="1" s="1"/>
  <c r="H132" i="1" l="1"/>
  <c r="J132" i="1" s="1"/>
  <c r="D133" i="1" s="1"/>
  <c r="I133" i="1" s="1"/>
  <c r="K133" i="1" s="1"/>
  <c r="H133" i="1" l="1"/>
  <c r="J133" i="1" s="1"/>
  <c r="D134" i="1" s="1"/>
  <c r="I134" i="1" s="1"/>
  <c r="K134" i="1" s="1"/>
  <c r="H134" i="1" l="1"/>
  <c r="J134" i="1" s="1"/>
  <c r="D135" i="1" s="1"/>
  <c r="I135" i="1" s="1"/>
  <c r="K135" i="1" s="1"/>
  <c r="H135" i="1" l="1"/>
  <c r="J135" i="1" s="1"/>
  <c r="D136" i="1" s="1"/>
  <c r="I136" i="1" s="1"/>
  <c r="K136" i="1" s="1"/>
  <c r="H136" i="1" l="1"/>
  <c r="J136" i="1" s="1"/>
  <c r="D137" i="1" s="1"/>
  <c r="I137" i="1" s="1"/>
  <c r="K137" i="1" s="1"/>
  <c r="H137" i="1" l="1"/>
  <c r="J137" i="1" s="1"/>
  <c r="D138" i="1" s="1"/>
  <c r="I138" i="1" s="1"/>
  <c r="K138" i="1" s="1"/>
  <c r="H138" i="1" l="1"/>
  <c r="J138" i="1" s="1"/>
  <c r="D139" i="1" s="1"/>
  <c r="I139" i="1" s="1"/>
  <c r="K139" i="1" s="1"/>
  <c r="H139" i="1" l="1"/>
  <c r="J139" i="1" s="1"/>
  <c r="D140" i="1" s="1"/>
  <c r="I140" i="1" s="1"/>
  <c r="K140" i="1" s="1"/>
  <c r="H140" i="1" l="1"/>
  <c r="J140" i="1" s="1"/>
  <c r="D141" i="1" s="1"/>
  <c r="I141" i="1" s="1"/>
  <c r="K141" i="1" s="1"/>
  <c r="H141" i="1" l="1"/>
  <c r="J141" i="1" s="1"/>
  <c r="D142" i="1" s="1"/>
  <c r="I142" i="1" s="1"/>
  <c r="K142" i="1" s="1"/>
  <c r="H142" i="1" l="1"/>
  <c r="J142" i="1" s="1"/>
  <c r="D143" i="1" s="1"/>
  <c r="I143" i="1" s="1"/>
  <c r="K9" i="1" s="1"/>
  <c r="K143" i="1" l="1"/>
  <c r="I145" i="1"/>
  <c r="K145" i="1" s="1"/>
  <c r="H143" i="1"/>
  <c r="J143" i="1" l="1"/>
  <c r="H145" i="1"/>
</calcChain>
</file>

<file path=xl/sharedStrings.xml><?xml version="1.0" encoding="utf-8"?>
<sst xmlns="http://schemas.openxmlformats.org/spreadsheetml/2006/main" count="29" uniqueCount="27">
  <si>
    <t>Loan Amount</t>
  </si>
  <si>
    <t>Annual Interest Rate</t>
  </si>
  <si>
    <t>Loan Term in Years</t>
  </si>
  <si>
    <t>Period</t>
  </si>
  <si>
    <t>Principal</t>
  </si>
  <si>
    <t>Interest</t>
  </si>
  <si>
    <t>Beginning Balance</t>
  </si>
  <si>
    <t>Ending Balance</t>
  </si>
  <si>
    <t>-</t>
  </si>
  <si>
    <t>Debt Terms</t>
  </si>
  <si>
    <t>Required Payment</t>
  </si>
  <si>
    <t>Additional Payment</t>
  </si>
  <si>
    <t>Required Monthly Payments</t>
  </si>
  <si>
    <t>Payments Per Year</t>
  </si>
  <si>
    <t>Loan Start Date</t>
  </si>
  <si>
    <t>Additional Monthly Payments</t>
  </si>
  <si>
    <t>Loan Summary</t>
  </si>
  <si>
    <t>Scheduled Payment</t>
  </si>
  <si>
    <t>Scheduled Number of Payments</t>
  </si>
  <si>
    <t>Actual Number of Payments</t>
  </si>
  <si>
    <t>Total Interest</t>
  </si>
  <si>
    <t>Payment Date</t>
  </si>
  <si>
    <t>Total Payment</t>
  </si>
  <si>
    <t>Accumulated Interest</t>
  </si>
  <si>
    <t>Totals</t>
  </si>
  <si>
    <r>
      <t xml:space="preserve">Debt Calculator </t>
    </r>
    <r>
      <rPr>
        <b/>
        <sz val="36"/>
        <color rgb="FF0070C0"/>
        <rFont val="Calibri"/>
        <family val="2"/>
        <scheme val="minor"/>
      </rPr>
      <t>💳</t>
    </r>
  </si>
  <si>
    <t>Total Excess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</si>
</sst>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49998474074526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5" fontId="0" fillId="2" borderId="10" xfId="0" applyNumberFormat="1" applyFont="1" applyFill="1" applyBorder="1" applyAlignment="1">
      <alignment horizontal="center" vertical="center"/>
    </xf>
    <xf numFmtId="5" fontId="0" fillId="2" borderId="0" xfId="0" applyNumberFormat="1" applyFont="1" applyFill="1" applyBorder="1" applyAlignment="1">
      <alignment horizontal="center" vertical="center"/>
    </xf>
    <xf numFmtId="9" fontId="0" fillId="2" borderId="12" xfId="2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5" fontId="0" fillId="2" borderId="12" xfId="0" applyNumberFormat="1" applyFont="1" applyFill="1" applyBorder="1" applyAlignment="1">
      <alignment horizontal="center" vertical="center"/>
    </xf>
    <xf numFmtId="14" fontId="0" fillId="2" borderId="15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8" fontId="5" fillId="5" borderId="10" xfId="1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39" fontId="0" fillId="2" borderId="0" xfId="0" applyNumberFormat="1" applyFont="1" applyFill="1" applyAlignment="1">
      <alignment horizontal="center" vertical="center"/>
    </xf>
    <xf numFmtId="39" fontId="5" fillId="5" borderId="15" xfId="1" applyNumberFormat="1" applyFont="1" applyFill="1" applyBorder="1" applyAlignment="1">
      <alignment horizontal="center" vertical="center"/>
    </xf>
    <xf numFmtId="39" fontId="5" fillId="5" borderId="12" xfId="1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39" fontId="2" fillId="6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4" xfId="0" applyFont="1" applyFill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7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8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le4" displayName="Table4" ref="B14:K143" totalsRowShown="0" headerRowDxfId="11" dataDxfId="10">
  <tableColumns count="10">
    <tableColumn id="1" name="Period" dataDxfId="9"/>
    <tableColumn id="2" name="Payment Date" dataDxfId="8"/>
    <tableColumn id="3" name="Beginning Balance" dataDxfId="7">
      <calculatedColumnFormula>J14</calculatedColumnFormula>
    </tableColumn>
    <tableColumn id="4" name="Required Payment" dataDxfId="6">
      <calculatedColumnFormula>$E$9</calculatedColumnFormula>
    </tableColumn>
    <tableColumn id="5" name="Additional Payment" dataDxfId="5">
      <calculatedColumnFormula>$E$10</calculatedColumnFormula>
    </tableColumn>
    <tableColumn id="6" name="Total Payment" dataDxfId="4">
      <calculatedColumnFormula>E15+F15</calculatedColumnFormula>
    </tableColumn>
    <tableColumn id="7" name="Principal" dataDxfId="3">
      <calculatedColumnFormula>G15-I15</calculatedColumnFormula>
    </tableColumn>
    <tableColumn id="8" name="Interest" dataDxfId="2">
      <calculatedColumnFormula>(D15*$E$6)/$E$8</calculatedColumnFormula>
    </tableColumn>
    <tableColumn id="9" name="Ending Balance" dataDxfId="1">
      <calculatedColumnFormula>D15-H15</calculatedColumnFormula>
    </tableColumn>
    <tableColumn id="10" name="Accumulated Interest" dataDxfId="0">
      <calculatedColumnFormula>K14+I15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5"/>
  <sheetViews>
    <sheetView tabSelected="1" workbookViewId="0">
      <selection activeCell="B2" sqref="B2:K2"/>
    </sheetView>
  </sheetViews>
  <sheetFormatPr defaultRowHeight="15" x14ac:dyDescent="0.25"/>
  <cols>
    <col min="1" max="1" width="5.7109375" style="2" customWidth="1"/>
    <col min="2" max="5" width="10.7109375" style="2" customWidth="1"/>
    <col min="6" max="6" width="11.85546875" style="2" bestFit="1" customWidth="1"/>
    <col min="7" max="10" width="10.7109375" style="2" customWidth="1"/>
    <col min="11" max="11" width="14.5703125" style="2" bestFit="1" customWidth="1"/>
    <col min="12" max="16384" width="9.140625" style="2"/>
  </cols>
  <sheetData>
    <row r="2" spans="2:15" ht="46.5" x14ac:dyDescent="0.25">
      <c r="B2" s="23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1"/>
      <c r="M2" s="1"/>
      <c r="N2" s="1"/>
      <c r="O2" s="1"/>
    </row>
    <row r="3" spans="2:15" ht="15.75" thickBot="1" x14ac:dyDescent="0.3"/>
    <row r="4" spans="2:15" ht="16.5" thickBot="1" x14ac:dyDescent="0.3">
      <c r="B4" s="37" t="s">
        <v>9</v>
      </c>
      <c r="C4" s="38"/>
      <c r="D4" s="38"/>
      <c r="E4" s="39"/>
      <c r="H4" s="26" t="s">
        <v>16</v>
      </c>
      <c r="I4" s="27"/>
      <c r="J4" s="27"/>
      <c r="K4" s="28"/>
    </row>
    <row r="5" spans="2:15" x14ac:dyDescent="0.25">
      <c r="B5" s="35" t="s">
        <v>0</v>
      </c>
      <c r="C5" s="36"/>
      <c r="D5" s="36"/>
      <c r="E5" s="3">
        <v>100000</v>
      </c>
      <c r="F5" s="4"/>
      <c r="H5" s="33" t="s">
        <v>17</v>
      </c>
      <c r="I5" s="34"/>
      <c r="J5" s="34"/>
      <c r="K5" s="14">
        <f>E9</f>
        <v>790.79362674154459</v>
      </c>
    </row>
    <row r="6" spans="2:15" x14ac:dyDescent="0.25">
      <c r="B6" s="24" t="s">
        <v>1</v>
      </c>
      <c r="C6" s="25"/>
      <c r="D6" s="25"/>
      <c r="E6" s="5">
        <v>0.05</v>
      </c>
      <c r="F6" s="6"/>
      <c r="H6" s="31" t="s">
        <v>18</v>
      </c>
      <c r="I6" s="32"/>
      <c r="J6" s="32"/>
      <c r="K6" s="15">
        <f>E7*E8</f>
        <v>180</v>
      </c>
    </row>
    <row r="7" spans="2:15" x14ac:dyDescent="0.25">
      <c r="B7" s="24" t="s">
        <v>2</v>
      </c>
      <c r="C7" s="25"/>
      <c r="D7" s="25"/>
      <c r="E7" s="7">
        <v>15</v>
      </c>
      <c r="F7" s="8"/>
      <c r="H7" s="31" t="s">
        <v>19</v>
      </c>
      <c r="I7" s="32"/>
      <c r="J7" s="32"/>
      <c r="K7" s="15">
        <f>B143</f>
        <v>129</v>
      </c>
    </row>
    <row r="8" spans="2:15" x14ac:dyDescent="0.25">
      <c r="B8" s="24" t="s">
        <v>13</v>
      </c>
      <c r="C8" s="25"/>
      <c r="D8" s="25"/>
      <c r="E8" s="7">
        <v>12</v>
      </c>
      <c r="F8" s="8"/>
      <c r="H8" s="31" t="s">
        <v>26</v>
      </c>
      <c r="I8" s="32"/>
      <c r="J8" s="32"/>
      <c r="K8" s="18">
        <f>F145</f>
        <v>26988.089999999924</v>
      </c>
    </row>
    <row r="9" spans="2:15" ht="15.75" thickBot="1" x14ac:dyDescent="0.3">
      <c r="B9" s="24" t="s">
        <v>12</v>
      </c>
      <c r="C9" s="25"/>
      <c r="D9" s="25"/>
      <c r="E9" s="9">
        <f>-PMT(E6/E8,E7*E8,E5)</f>
        <v>790.79362674154459</v>
      </c>
      <c r="F9" s="4"/>
      <c r="H9" s="29" t="s">
        <v>20</v>
      </c>
      <c r="I9" s="30"/>
      <c r="J9" s="30"/>
      <c r="K9" s="17">
        <f>SUM(I15:I143)</f>
        <v>29626.197250841771</v>
      </c>
    </row>
    <row r="10" spans="2:15" x14ac:dyDescent="0.25">
      <c r="B10" s="24" t="s">
        <v>15</v>
      </c>
      <c r="C10" s="25"/>
      <c r="D10" s="25"/>
      <c r="E10" s="9">
        <v>209.21</v>
      </c>
      <c r="F10" s="4"/>
      <c r="G10" s="4"/>
    </row>
    <row r="11" spans="2:15" ht="15.75" thickBot="1" x14ac:dyDescent="0.3">
      <c r="B11" s="40" t="s">
        <v>14</v>
      </c>
      <c r="C11" s="41"/>
      <c r="D11" s="41"/>
      <c r="E11" s="10">
        <v>43496</v>
      </c>
      <c r="F11" s="11"/>
      <c r="G11" s="11"/>
    </row>
    <row r="14" spans="2:15" ht="31.5" x14ac:dyDescent="0.25">
      <c r="B14" s="19" t="s">
        <v>3</v>
      </c>
      <c r="C14" s="19" t="s">
        <v>21</v>
      </c>
      <c r="D14" s="19" t="s">
        <v>6</v>
      </c>
      <c r="E14" s="19" t="s">
        <v>10</v>
      </c>
      <c r="F14" s="19" t="s">
        <v>11</v>
      </c>
      <c r="G14" s="19" t="s">
        <v>22</v>
      </c>
      <c r="H14" s="19" t="s">
        <v>4</v>
      </c>
      <c r="I14" s="19" t="s">
        <v>5</v>
      </c>
      <c r="J14" s="19" t="s">
        <v>7</v>
      </c>
      <c r="K14" s="19" t="s">
        <v>23</v>
      </c>
    </row>
    <row r="15" spans="2:15" x14ac:dyDescent="0.25">
      <c r="B15" s="12">
        <v>1</v>
      </c>
      <c r="C15" s="13">
        <f>E11</f>
        <v>43496</v>
      </c>
      <c r="D15" s="16">
        <f>E5</f>
        <v>100000</v>
      </c>
      <c r="E15" s="16">
        <f>K5</f>
        <v>790.79362674154459</v>
      </c>
      <c r="F15" s="16">
        <f>$E$10</f>
        <v>209.21</v>
      </c>
      <c r="G15" s="16">
        <f>E15+F15</f>
        <v>1000.0036267415446</v>
      </c>
      <c r="H15" s="16">
        <f>G15-I15</f>
        <v>583.33696007487788</v>
      </c>
      <c r="I15" s="16">
        <f t="shared" ref="I15:I46" si="0">(D15*$E$6)/$E$8</f>
        <v>416.66666666666669</v>
      </c>
      <c r="J15" s="16">
        <f t="shared" ref="J15:J46" si="1">D15-H15</f>
        <v>99416.663039925115</v>
      </c>
      <c r="K15" s="16">
        <f>I15</f>
        <v>416.66666666666669</v>
      </c>
    </row>
    <row r="16" spans="2:15" x14ac:dyDescent="0.25">
      <c r="B16" s="12">
        <v>2</v>
      </c>
      <c r="C16" s="13">
        <v>43524</v>
      </c>
      <c r="D16" s="16">
        <f t="shared" ref="D16:D74" si="2">J15</f>
        <v>99416.663039925115</v>
      </c>
      <c r="E16" s="16">
        <f t="shared" ref="E16:E47" si="3">$E$9</f>
        <v>790.79362674154459</v>
      </c>
      <c r="F16" s="16">
        <f t="shared" ref="F16:F79" si="4">$E$10</f>
        <v>209.21</v>
      </c>
      <c r="G16" s="16">
        <f t="shared" ref="G16:G79" si="5">E16+F16</f>
        <v>1000.0036267415446</v>
      </c>
      <c r="H16" s="16">
        <f t="shared" ref="H16:H79" si="6">G16-I16</f>
        <v>585.76753074185672</v>
      </c>
      <c r="I16" s="16">
        <f t="shared" si="0"/>
        <v>414.23609599968796</v>
      </c>
      <c r="J16" s="16">
        <f t="shared" si="1"/>
        <v>98830.895509183261</v>
      </c>
      <c r="K16" s="16">
        <f>K15+I16</f>
        <v>830.90276266635465</v>
      </c>
    </row>
    <row r="17" spans="2:11" x14ac:dyDescent="0.25">
      <c r="B17" s="12">
        <v>3</v>
      </c>
      <c r="C17" s="13">
        <v>43555</v>
      </c>
      <c r="D17" s="16">
        <f t="shared" si="2"/>
        <v>98830.895509183261</v>
      </c>
      <c r="E17" s="16">
        <f t="shared" si="3"/>
        <v>790.79362674154459</v>
      </c>
      <c r="F17" s="16">
        <f t="shared" si="4"/>
        <v>209.21</v>
      </c>
      <c r="G17" s="16">
        <f t="shared" si="5"/>
        <v>1000.0036267415446</v>
      </c>
      <c r="H17" s="16">
        <f t="shared" si="6"/>
        <v>588.20822878661443</v>
      </c>
      <c r="I17" s="16">
        <f t="shared" si="0"/>
        <v>411.79539795493025</v>
      </c>
      <c r="J17" s="16">
        <f t="shared" si="1"/>
        <v>98242.68728039664</v>
      </c>
      <c r="K17" s="16">
        <f t="shared" ref="K17:K80" si="7">K16+I17</f>
        <v>1242.6981606212848</v>
      </c>
    </row>
    <row r="18" spans="2:11" x14ac:dyDescent="0.25">
      <c r="B18" s="12">
        <v>4</v>
      </c>
      <c r="C18" s="13">
        <v>43585</v>
      </c>
      <c r="D18" s="16">
        <f t="shared" si="2"/>
        <v>98242.68728039664</v>
      </c>
      <c r="E18" s="16">
        <f t="shared" si="3"/>
        <v>790.79362674154459</v>
      </c>
      <c r="F18" s="16">
        <f t="shared" si="4"/>
        <v>209.21</v>
      </c>
      <c r="G18" s="16">
        <f t="shared" si="5"/>
        <v>1000.0036267415446</v>
      </c>
      <c r="H18" s="16">
        <f t="shared" si="6"/>
        <v>590.65909640655855</v>
      </c>
      <c r="I18" s="16">
        <f t="shared" si="0"/>
        <v>409.34453033498602</v>
      </c>
      <c r="J18" s="16">
        <f t="shared" si="1"/>
        <v>97652.028183990085</v>
      </c>
      <c r="K18" s="16">
        <f t="shared" si="7"/>
        <v>1652.0426909562709</v>
      </c>
    </row>
    <row r="19" spans="2:11" x14ac:dyDescent="0.25">
      <c r="B19" s="12">
        <v>5</v>
      </c>
      <c r="C19" s="13">
        <v>43616</v>
      </c>
      <c r="D19" s="16">
        <f t="shared" si="2"/>
        <v>97652.028183990085</v>
      </c>
      <c r="E19" s="16">
        <f t="shared" si="3"/>
        <v>790.79362674154459</v>
      </c>
      <c r="F19" s="16">
        <f t="shared" si="4"/>
        <v>209.21</v>
      </c>
      <c r="G19" s="16">
        <f t="shared" si="5"/>
        <v>1000.0036267415446</v>
      </c>
      <c r="H19" s="16">
        <f t="shared" si="6"/>
        <v>593.12017597491922</v>
      </c>
      <c r="I19" s="16">
        <f t="shared" si="0"/>
        <v>406.8834507666254</v>
      </c>
      <c r="J19" s="16">
        <f t="shared" si="1"/>
        <v>97058.908008015162</v>
      </c>
      <c r="K19" s="16">
        <f t="shared" si="7"/>
        <v>2058.9261417228963</v>
      </c>
    </row>
    <row r="20" spans="2:11" x14ac:dyDescent="0.25">
      <c r="B20" s="12">
        <v>6</v>
      </c>
      <c r="C20" s="13">
        <v>43646</v>
      </c>
      <c r="D20" s="16">
        <f t="shared" si="2"/>
        <v>97058.908008015162</v>
      </c>
      <c r="E20" s="16">
        <f t="shared" si="3"/>
        <v>790.79362674154459</v>
      </c>
      <c r="F20" s="16">
        <f t="shared" si="4"/>
        <v>209.21</v>
      </c>
      <c r="G20" s="16">
        <f t="shared" si="5"/>
        <v>1000.0036267415446</v>
      </c>
      <c r="H20" s="16">
        <f t="shared" si="6"/>
        <v>595.59151004148134</v>
      </c>
      <c r="I20" s="16">
        <f t="shared" si="0"/>
        <v>404.41211670006322</v>
      </c>
      <c r="J20" s="16">
        <f t="shared" si="1"/>
        <v>96463.316497973676</v>
      </c>
      <c r="K20" s="16">
        <f t="shared" si="7"/>
        <v>2463.3382584229594</v>
      </c>
    </row>
    <row r="21" spans="2:11" x14ac:dyDescent="0.25">
      <c r="B21" s="12">
        <v>7</v>
      </c>
      <c r="C21" s="13">
        <v>43677</v>
      </c>
      <c r="D21" s="16">
        <f t="shared" si="2"/>
        <v>96463.316497973676</v>
      </c>
      <c r="E21" s="16">
        <f t="shared" si="3"/>
        <v>790.79362674154459</v>
      </c>
      <c r="F21" s="16">
        <f t="shared" si="4"/>
        <v>209.21</v>
      </c>
      <c r="G21" s="16">
        <f t="shared" si="5"/>
        <v>1000.0036267415446</v>
      </c>
      <c r="H21" s="16">
        <f t="shared" si="6"/>
        <v>598.07314133332102</v>
      </c>
      <c r="I21" s="16">
        <f t="shared" si="0"/>
        <v>401.93048540822366</v>
      </c>
      <c r="J21" s="16">
        <f t="shared" si="1"/>
        <v>95865.243356640349</v>
      </c>
      <c r="K21" s="16">
        <f t="shared" si="7"/>
        <v>2865.2687438311832</v>
      </c>
    </row>
    <row r="22" spans="2:11" x14ac:dyDescent="0.25">
      <c r="B22" s="12">
        <v>8</v>
      </c>
      <c r="C22" s="13">
        <v>43708</v>
      </c>
      <c r="D22" s="16">
        <f t="shared" si="2"/>
        <v>95865.243356640349</v>
      </c>
      <c r="E22" s="16">
        <f t="shared" si="3"/>
        <v>790.79362674154459</v>
      </c>
      <c r="F22" s="16">
        <f t="shared" si="4"/>
        <v>209.21</v>
      </c>
      <c r="G22" s="16">
        <f t="shared" si="5"/>
        <v>1000.0036267415446</v>
      </c>
      <c r="H22" s="16">
        <f t="shared" si="6"/>
        <v>600.56511275554317</v>
      </c>
      <c r="I22" s="16">
        <f t="shared" si="0"/>
        <v>399.43851398600145</v>
      </c>
      <c r="J22" s="16">
        <f t="shared" si="1"/>
        <v>95264.678243884802</v>
      </c>
      <c r="K22" s="16">
        <f t="shared" si="7"/>
        <v>3264.7072578171847</v>
      </c>
    </row>
    <row r="23" spans="2:11" x14ac:dyDescent="0.25">
      <c r="B23" s="12">
        <v>9</v>
      </c>
      <c r="C23" s="13">
        <v>43738</v>
      </c>
      <c r="D23" s="16">
        <f t="shared" si="2"/>
        <v>95264.678243884802</v>
      </c>
      <c r="E23" s="16">
        <f t="shared" si="3"/>
        <v>790.79362674154459</v>
      </c>
      <c r="F23" s="16">
        <f t="shared" si="4"/>
        <v>209.21</v>
      </c>
      <c r="G23" s="16">
        <f t="shared" si="5"/>
        <v>1000.0036267415446</v>
      </c>
      <c r="H23" s="16">
        <f t="shared" si="6"/>
        <v>603.06746739202458</v>
      </c>
      <c r="I23" s="16">
        <f t="shared" si="0"/>
        <v>396.93615934952004</v>
      </c>
      <c r="J23" s="16">
        <f t="shared" si="1"/>
        <v>94661.610776492773</v>
      </c>
      <c r="K23" s="16">
        <f t="shared" si="7"/>
        <v>3661.6434171667047</v>
      </c>
    </row>
    <row r="24" spans="2:11" x14ac:dyDescent="0.25">
      <c r="B24" s="12">
        <v>10</v>
      </c>
      <c r="C24" s="13">
        <v>43769</v>
      </c>
      <c r="D24" s="16">
        <f t="shared" si="2"/>
        <v>94661.610776492773</v>
      </c>
      <c r="E24" s="16">
        <f t="shared" si="3"/>
        <v>790.79362674154459</v>
      </c>
      <c r="F24" s="16">
        <f t="shared" si="4"/>
        <v>209.21</v>
      </c>
      <c r="G24" s="16">
        <f t="shared" si="5"/>
        <v>1000.0036267415446</v>
      </c>
      <c r="H24" s="16">
        <f t="shared" si="6"/>
        <v>605.58024850615811</v>
      </c>
      <c r="I24" s="16">
        <f t="shared" si="0"/>
        <v>394.42337823538656</v>
      </c>
      <c r="J24" s="16">
        <f t="shared" si="1"/>
        <v>94056.030527986615</v>
      </c>
      <c r="K24" s="16">
        <f t="shared" si="7"/>
        <v>4056.0667954020914</v>
      </c>
    </row>
    <row r="25" spans="2:11" x14ac:dyDescent="0.25">
      <c r="B25" s="12">
        <v>11</v>
      </c>
      <c r="C25" s="13">
        <v>43799</v>
      </c>
      <c r="D25" s="16">
        <f t="shared" si="2"/>
        <v>94056.030527986615</v>
      </c>
      <c r="E25" s="16">
        <f t="shared" si="3"/>
        <v>790.79362674154459</v>
      </c>
      <c r="F25" s="16">
        <f t="shared" si="4"/>
        <v>209.21</v>
      </c>
      <c r="G25" s="16">
        <f t="shared" si="5"/>
        <v>1000.0036267415446</v>
      </c>
      <c r="H25" s="16">
        <f t="shared" si="6"/>
        <v>608.10349954160029</v>
      </c>
      <c r="I25" s="16">
        <f t="shared" si="0"/>
        <v>391.90012719994428</v>
      </c>
      <c r="J25" s="16">
        <f t="shared" si="1"/>
        <v>93447.927028445018</v>
      </c>
      <c r="K25" s="16">
        <f t="shared" si="7"/>
        <v>4447.966922602036</v>
      </c>
    </row>
    <row r="26" spans="2:11" x14ac:dyDescent="0.25">
      <c r="B26" s="12">
        <v>12</v>
      </c>
      <c r="C26" s="13">
        <v>43830</v>
      </c>
      <c r="D26" s="16">
        <f t="shared" si="2"/>
        <v>93447.927028445018</v>
      </c>
      <c r="E26" s="16">
        <f t="shared" si="3"/>
        <v>790.79362674154459</v>
      </c>
      <c r="F26" s="16">
        <f t="shared" si="4"/>
        <v>209.21</v>
      </c>
      <c r="G26" s="16">
        <f t="shared" si="5"/>
        <v>1000.0036267415446</v>
      </c>
      <c r="H26" s="16">
        <f t="shared" si="6"/>
        <v>610.63726412302367</v>
      </c>
      <c r="I26" s="16">
        <f t="shared" si="0"/>
        <v>389.36636261852095</v>
      </c>
      <c r="J26" s="16">
        <f t="shared" si="1"/>
        <v>92837.289764321991</v>
      </c>
      <c r="K26" s="16">
        <f t="shared" si="7"/>
        <v>4837.3332852205567</v>
      </c>
    </row>
    <row r="27" spans="2:11" x14ac:dyDescent="0.25">
      <c r="B27" s="12">
        <v>13</v>
      </c>
      <c r="C27" s="13">
        <v>43861</v>
      </c>
      <c r="D27" s="16">
        <f t="shared" si="2"/>
        <v>92837.289764321991</v>
      </c>
      <c r="E27" s="16">
        <f t="shared" si="3"/>
        <v>790.79362674154459</v>
      </c>
      <c r="F27" s="16">
        <f t="shared" si="4"/>
        <v>209.21</v>
      </c>
      <c r="G27" s="16">
        <f t="shared" si="5"/>
        <v>1000.0036267415446</v>
      </c>
      <c r="H27" s="16">
        <f t="shared" si="6"/>
        <v>613.18158605686972</v>
      </c>
      <c r="I27" s="16">
        <f t="shared" si="0"/>
        <v>386.82204068467496</v>
      </c>
      <c r="J27" s="16">
        <f t="shared" si="1"/>
        <v>92224.108178265116</v>
      </c>
      <c r="K27" s="16">
        <f t="shared" si="7"/>
        <v>5224.1553259052316</v>
      </c>
    </row>
    <row r="28" spans="2:11" x14ac:dyDescent="0.25">
      <c r="B28" s="12">
        <v>14</v>
      </c>
      <c r="C28" s="13">
        <v>43890</v>
      </c>
      <c r="D28" s="16">
        <f t="shared" si="2"/>
        <v>92224.108178265116</v>
      </c>
      <c r="E28" s="16">
        <f t="shared" si="3"/>
        <v>790.79362674154459</v>
      </c>
      <c r="F28" s="16">
        <f t="shared" si="4"/>
        <v>209.21</v>
      </c>
      <c r="G28" s="16">
        <f t="shared" si="5"/>
        <v>1000.0036267415446</v>
      </c>
      <c r="H28" s="16">
        <f t="shared" si="6"/>
        <v>615.73650933210661</v>
      </c>
      <c r="I28" s="16">
        <f t="shared" si="0"/>
        <v>384.26711740943801</v>
      </c>
      <c r="J28" s="16">
        <f t="shared" si="1"/>
        <v>91608.371668933003</v>
      </c>
      <c r="K28" s="16">
        <f t="shared" si="7"/>
        <v>5608.4224433146701</v>
      </c>
    </row>
    <row r="29" spans="2:11" x14ac:dyDescent="0.25">
      <c r="B29" s="12">
        <v>15</v>
      </c>
      <c r="C29" s="13">
        <v>43921</v>
      </c>
      <c r="D29" s="16">
        <f t="shared" si="2"/>
        <v>91608.371668933003</v>
      </c>
      <c r="E29" s="16">
        <f t="shared" si="3"/>
        <v>790.79362674154459</v>
      </c>
      <c r="F29" s="16">
        <f t="shared" si="4"/>
        <v>209.21</v>
      </c>
      <c r="G29" s="16">
        <f t="shared" si="5"/>
        <v>1000.0036267415446</v>
      </c>
      <c r="H29" s="16">
        <f t="shared" si="6"/>
        <v>618.30207812099047</v>
      </c>
      <c r="I29" s="16">
        <f t="shared" si="0"/>
        <v>381.70154862055421</v>
      </c>
      <c r="J29" s="16">
        <f t="shared" si="1"/>
        <v>90990.069590812011</v>
      </c>
      <c r="K29" s="16">
        <f t="shared" si="7"/>
        <v>5990.1239919352247</v>
      </c>
    </row>
    <row r="30" spans="2:11" x14ac:dyDescent="0.25">
      <c r="B30" s="12">
        <v>16</v>
      </c>
      <c r="C30" s="13">
        <v>43951</v>
      </c>
      <c r="D30" s="16">
        <f t="shared" si="2"/>
        <v>90990.069590812011</v>
      </c>
      <c r="E30" s="16">
        <f t="shared" si="3"/>
        <v>790.79362674154459</v>
      </c>
      <c r="F30" s="16">
        <f t="shared" si="4"/>
        <v>209.21</v>
      </c>
      <c r="G30" s="16">
        <f t="shared" si="5"/>
        <v>1000.0036267415446</v>
      </c>
      <c r="H30" s="16">
        <f t="shared" si="6"/>
        <v>620.87833677982781</v>
      </c>
      <c r="I30" s="16">
        <f t="shared" si="0"/>
        <v>379.12528996171676</v>
      </c>
      <c r="J30" s="16">
        <f t="shared" si="1"/>
        <v>90369.191254032179</v>
      </c>
      <c r="K30" s="16">
        <f t="shared" si="7"/>
        <v>6369.2492818969413</v>
      </c>
    </row>
    <row r="31" spans="2:11" x14ac:dyDescent="0.25">
      <c r="B31" s="12">
        <v>17</v>
      </c>
      <c r="C31" s="13">
        <v>43982</v>
      </c>
      <c r="D31" s="16">
        <f t="shared" si="2"/>
        <v>90369.191254032179</v>
      </c>
      <c r="E31" s="16">
        <f t="shared" si="3"/>
        <v>790.79362674154459</v>
      </c>
      <c r="F31" s="16">
        <f t="shared" si="4"/>
        <v>209.21</v>
      </c>
      <c r="G31" s="16">
        <f t="shared" si="5"/>
        <v>1000.0036267415446</v>
      </c>
      <c r="H31" s="16">
        <f t="shared" si="6"/>
        <v>623.46532984974397</v>
      </c>
      <c r="I31" s="16">
        <f t="shared" si="0"/>
        <v>376.53829689180071</v>
      </c>
      <c r="J31" s="16">
        <f t="shared" si="1"/>
        <v>89745.725924182436</v>
      </c>
      <c r="K31" s="16">
        <f t="shared" si="7"/>
        <v>6745.7875787887424</v>
      </c>
    </row>
    <row r="32" spans="2:11" x14ac:dyDescent="0.25">
      <c r="B32" s="12">
        <v>18</v>
      </c>
      <c r="C32" s="13">
        <v>44012</v>
      </c>
      <c r="D32" s="16">
        <f t="shared" si="2"/>
        <v>89745.725924182436</v>
      </c>
      <c r="E32" s="16">
        <f t="shared" si="3"/>
        <v>790.79362674154459</v>
      </c>
      <c r="F32" s="16">
        <f t="shared" si="4"/>
        <v>209.21</v>
      </c>
      <c r="G32" s="16">
        <f t="shared" si="5"/>
        <v>1000.0036267415446</v>
      </c>
      <c r="H32" s="16">
        <f t="shared" si="6"/>
        <v>626.06310205745103</v>
      </c>
      <c r="I32" s="16">
        <f t="shared" si="0"/>
        <v>373.94052468409353</v>
      </c>
      <c r="J32" s="16">
        <f t="shared" si="1"/>
        <v>89119.662822124985</v>
      </c>
      <c r="K32" s="16">
        <f t="shared" si="7"/>
        <v>7119.7281034728358</v>
      </c>
    </row>
    <row r="33" spans="2:11" x14ac:dyDescent="0.25">
      <c r="B33" s="12">
        <v>19</v>
      </c>
      <c r="C33" s="13">
        <v>44043</v>
      </c>
      <c r="D33" s="16">
        <f t="shared" si="2"/>
        <v>89119.662822124985</v>
      </c>
      <c r="E33" s="16">
        <f t="shared" si="3"/>
        <v>790.79362674154459</v>
      </c>
      <c r="F33" s="16">
        <f t="shared" si="4"/>
        <v>209.21</v>
      </c>
      <c r="G33" s="16">
        <f t="shared" si="5"/>
        <v>1000.0036267415446</v>
      </c>
      <c r="H33" s="16">
        <f t="shared" si="6"/>
        <v>628.67169831602382</v>
      </c>
      <c r="I33" s="16">
        <f t="shared" si="0"/>
        <v>371.3319284255208</v>
      </c>
      <c r="J33" s="16">
        <f t="shared" si="1"/>
        <v>88490.991123808955</v>
      </c>
      <c r="K33" s="16">
        <f t="shared" si="7"/>
        <v>7491.0600318983561</v>
      </c>
    </row>
    <row r="34" spans="2:11" x14ac:dyDescent="0.25">
      <c r="B34" s="12">
        <v>20</v>
      </c>
      <c r="C34" s="13">
        <v>44074</v>
      </c>
      <c r="D34" s="16">
        <f t="shared" si="2"/>
        <v>88490.991123808955</v>
      </c>
      <c r="E34" s="16">
        <f t="shared" si="3"/>
        <v>790.79362674154459</v>
      </c>
      <c r="F34" s="16">
        <f t="shared" si="4"/>
        <v>209.21</v>
      </c>
      <c r="G34" s="16">
        <f t="shared" si="5"/>
        <v>1000.0036267415446</v>
      </c>
      <c r="H34" s="16">
        <f t="shared" si="6"/>
        <v>631.29116372567387</v>
      </c>
      <c r="I34" s="16">
        <f t="shared" si="0"/>
        <v>368.7124630158707</v>
      </c>
      <c r="J34" s="16">
        <f t="shared" si="1"/>
        <v>87859.699960083279</v>
      </c>
      <c r="K34" s="16">
        <f t="shared" si="7"/>
        <v>7859.7724949142266</v>
      </c>
    </row>
    <row r="35" spans="2:11" x14ac:dyDescent="0.25">
      <c r="B35" s="12">
        <v>21</v>
      </c>
      <c r="C35" s="13">
        <v>44104</v>
      </c>
      <c r="D35" s="16">
        <f t="shared" si="2"/>
        <v>87859.699960083279</v>
      </c>
      <c r="E35" s="16">
        <f t="shared" si="3"/>
        <v>790.79362674154459</v>
      </c>
      <c r="F35" s="16">
        <f t="shared" si="4"/>
        <v>209.21</v>
      </c>
      <c r="G35" s="16">
        <f t="shared" si="5"/>
        <v>1000.0036267415446</v>
      </c>
      <c r="H35" s="16">
        <f t="shared" si="6"/>
        <v>633.92154357453092</v>
      </c>
      <c r="I35" s="16">
        <f t="shared" si="0"/>
        <v>366.08208316701371</v>
      </c>
      <c r="J35" s="16">
        <f t="shared" si="1"/>
        <v>87225.778416508751</v>
      </c>
      <c r="K35" s="16">
        <f t="shared" si="7"/>
        <v>8225.8545780812401</v>
      </c>
    </row>
    <row r="36" spans="2:11" x14ac:dyDescent="0.25">
      <c r="B36" s="12">
        <v>22</v>
      </c>
      <c r="C36" s="13">
        <v>44135</v>
      </c>
      <c r="D36" s="16">
        <f t="shared" si="2"/>
        <v>87225.778416508751</v>
      </c>
      <c r="E36" s="16">
        <f t="shared" si="3"/>
        <v>790.79362674154459</v>
      </c>
      <c r="F36" s="16">
        <f t="shared" si="4"/>
        <v>209.21</v>
      </c>
      <c r="G36" s="16">
        <f t="shared" si="5"/>
        <v>1000.0036267415446</v>
      </c>
      <c r="H36" s="16">
        <f t="shared" si="6"/>
        <v>636.56288333942484</v>
      </c>
      <c r="I36" s="16">
        <f t="shared" si="0"/>
        <v>363.44074340211978</v>
      </c>
      <c r="J36" s="16">
        <f t="shared" si="1"/>
        <v>86589.215533169321</v>
      </c>
      <c r="K36" s="16">
        <f t="shared" si="7"/>
        <v>8589.2953214833597</v>
      </c>
    </row>
    <row r="37" spans="2:11" x14ac:dyDescent="0.25">
      <c r="B37" s="12">
        <v>23</v>
      </c>
      <c r="C37" s="13">
        <v>44165</v>
      </c>
      <c r="D37" s="16">
        <f t="shared" si="2"/>
        <v>86589.215533169321</v>
      </c>
      <c r="E37" s="16">
        <f t="shared" si="3"/>
        <v>790.79362674154459</v>
      </c>
      <c r="F37" s="16">
        <f t="shared" si="4"/>
        <v>209.21</v>
      </c>
      <c r="G37" s="16">
        <f t="shared" si="5"/>
        <v>1000.0036267415446</v>
      </c>
      <c r="H37" s="16">
        <f t="shared" si="6"/>
        <v>639.21522868667239</v>
      </c>
      <c r="I37" s="16">
        <f t="shared" si="0"/>
        <v>360.78839805487218</v>
      </c>
      <c r="J37" s="16">
        <f t="shared" si="1"/>
        <v>85950.000304482644</v>
      </c>
      <c r="K37" s="16">
        <f t="shared" si="7"/>
        <v>8950.0837195382319</v>
      </c>
    </row>
    <row r="38" spans="2:11" x14ac:dyDescent="0.25">
      <c r="B38" s="12">
        <v>24</v>
      </c>
      <c r="C38" s="13">
        <v>44196</v>
      </c>
      <c r="D38" s="16">
        <f t="shared" si="2"/>
        <v>85950.000304482644</v>
      </c>
      <c r="E38" s="16">
        <f t="shared" si="3"/>
        <v>790.79362674154459</v>
      </c>
      <c r="F38" s="16">
        <f t="shared" si="4"/>
        <v>209.21</v>
      </c>
      <c r="G38" s="16">
        <f t="shared" si="5"/>
        <v>1000.0036267415446</v>
      </c>
      <c r="H38" s="16">
        <f t="shared" si="6"/>
        <v>641.87862547286682</v>
      </c>
      <c r="I38" s="16">
        <f t="shared" si="0"/>
        <v>358.12500126867775</v>
      </c>
      <c r="J38" s="16">
        <f t="shared" si="1"/>
        <v>85308.121679009782</v>
      </c>
      <c r="K38" s="16">
        <f t="shared" si="7"/>
        <v>9308.2087208069097</v>
      </c>
    </row>
    <row r="39" spans="2:11" x14ac:dyDescent="0.25">
      <c r="B39" s="12">
        <v>25</v>
      </c>
      <c r="C39" s="13">
        <v>44227</v>
      </c>
      <c r="D39" s="16">
        <f t="shared" si="2"/>
        <v>85308.121679009782</v>
      </c>
      <c r="E39" s="16">
        <f t="shared" si="3"/>
        <v>790.79362674154459</v>
      </c>
      <c r="F39" s="16">
        <f t="shared" si="4"/>
        <v>209.21</v>
      </c>
      <c r="G39" s="16">
        <f t="shared" si="5"/>
        <v>1000.0036267415446</v>
      </c>
      <c r="H39" s="16">
        <f t="shared" si="6"/>
        <v>644.55311974567053</v>
      </c>
      <c r="I39" s="16">
        <f t="shared" si="0"/>
        <v>355.45050699587409</v>
      </c>
      <c r="J39" s="16">
        <f t="shared" si="1"/>
        <v>84663.568559264109</v>
      </c>
      <c r="K39" s="16">
        <f t="shared" si="7"/>
        <v>9663.6592278027838</v>
      </c>
    </row>
    <row r="40" spans="2:11" x14ac:dyDescent="0.25">
      <c r="B40" s="12">
        <v>26</v>
      </c>
      <c r="C40" s="13">
        <v>44255</v>
      </c>
      <c r="D40" s="16">
        <f t="shared" si="2"/>
        <v>84663.568559264109</v>
      </c>
      <c r="E40" s="16">
        <f t="shared" si="3"/>
        <v>790.79362674154459</v>
      </c>
      <c r="F40" s="16">
        <f t="shared" si="4"/>
        <v>209.21</v>
      </c>
      <c r="G40" s="16">
        <f t="shared" si="5"/>
        <v>1000.0036267415446</v>
      </c>
      <c r="H40" s="16">
        <f t="shared" si="6"/>
        <v>647.23875774461089</v>
      </c>
      <c r="I40" s="16">
        <f t="shared" si="0"/>
        <v>352.76486899693379</v>
      </c>
      <c r="J40" s="16">
        <f t="shared" si="1"/>
        <v>84016.329801519503</v>
      </c>
      <c r="K40" s="16">
        <f t="shared" si="7"/>
        <v>10016.424096799718</v>
      </c>
    </row>
    <row r="41" spans="2:11" x14ac:dyDescent="0.25">
      <c r="B41" s="12">
        <v>27</v>
      </c>
      <c r="C41" s="13">
        <v>44286</v>
      </c>
      <c r="D41" s="16">
        <f t="shared" si="2"/>
        <v>84016.329801519503</v>
      </c>
      <c r="E41" s="16">
        <f t="shared" si="3"/>
        <v>790.79362674154459</v>
      </c>
      <c r="F41" s="16">
        <f t="shared" si="4"/>
        <v>209.21</v>
      </c>
      <c r="G41" s="16">
        <f t="shared" si="5"/>
        <v>1000.0036267415446</v>
      </c>
      <c r="H41" s="16">
        <f t="shared" si="6"/>
        <v>649.9355859018799</v>
      </c>
      <c r="I41" s="16">
        <f t="shared" si="0"/>
        <v>350.06804083966466</v>
      </c>
      <c r="J41" s="16">
        <f t="shared" si="1"/>
        <v>83366.39421561762</v>
      </c>
      <c r="K41" s="16">
        <f t="shared" si="7"/>
        <v>10366.492137639381</v>
      </c>
    </row>
    <row r="42" spans="2:11" x14ac:dyDescent="0.25">
      <c r="B42" s="12">
        <v>28</v>
      </c>
      <c r="C42" s="13">
        <v>44316</v>
      </c>
      <c r="D42" s="16">
        <f t="shared" si="2"/>
        <v>83366.39421561762</v>
      </c>
      <c r="E42" s="16">
        <f t="shared" si="3"/>
        <v>790.79362674154459</v>
      </c>
      <c r="F42" s="16">
        <f t="shared" si="4"/>
        <v>209.21</v>
      </c>
      <c r="G42" s="16">
        <f t="shared" si="5"/>
        <v>1000.0036267415446</v>
      </c>
      <c r="H42" s="16">
        <f t="shared" si="6"/>
        <v>652.64365084313795</v>
      </c>
      <c r="I42" s="16">
        <f t="shared" si="0"/>
        <v>347.35997589840673</v>
      </c>
      <c r="J42" s="16">
        <f t="shared" si="1"/>
        <v>82713.750564774484</v>
      </c>
      <c r="K42" s="16">
        <f t="shared" si="7"/>
        <v>10713.852113537789</v>
      </c>
    </row>
    <row r="43" spans="2:11" x14ac:dyDescent="0.25">
      <c r="B43" s="12">
        <v>29</v>
      </c>
      <c r="C43" s="13">
        <v>44347</v>
      </c>
      <c r="D43" s="16">
        <f t="shared" si="2"/>
        <v>82713.750564774484</v>
      </c>
      <c r="E43" s="16">
        <f t="shared" si="3"/>
        <v>790.79362674154459</v>
      </c>
      <c r="F43" s="16">
        <f t="shared" si="4"/>
        <v>209.21</v>
      </c>
      <c r="G43" s="16">
        <f t="shared" si="5"/>
        <v>1000.0036267415446</v>
      </c>
      <c r="H43" s="16">
        <f t="shared" si="6"/>
        <v>655.36299938831758</v>
      </c>
      <c r="I43" s="16">
        <f t="shared" si="0"/>
        <v>344.64062735322705</v>
      </c>
      <c r="J43" s="16">
        <f t="shared" si="1"/>
        <v>82058.387565386161</v>
      </c>
      <c r="K43" s="16">
        <f t="shared" si="7"/>
        <v>11058.492740891015</v>
      </c>
    </row>
    <row r="44" spans="2:11" x14ac:dyDescent="0.25">
      <c r="B44" s="12">
        <v>30</v>
      </c>
      <c r="C44" s="13">
        <v>44377</v>
      </c>
      <c r="D44" s="16">
        <f t="shared" si="2"/>
        <v>82058.387565386161</v>
      </c>
      <c r="E44" s="16">
        <f t="shared" si="3"/>
        <v>790.79362674154459</v>
      </c>
      <c r="F44" s="16">
        <f t="shared" si="4"/>
        <v>209.21</v>
      </c>
      <c r="G44" s="16">
        <f t="shared" si="5"/>
        <v>1000.0036267415446</v>
      </c>
      <c r="H44" s="16">
        <f t="shared" si="6"/>
        <v>658.09367855243568</v>
      </c>
      <c r="I44" s="16">
        <f t="shared" si="0"/>
        <v>341.909948189109</v>
      </c>
      <c r="J44" s="16">
        <f t="shared" si="1"/>
        <v>81400.293886833722</v>
      </c>
      <c r="K44" s="16">
        <f t="shared" si="7"/>
        <v>11400.402689080125</v>
      </c>
    </row>
    <row r="45" spans="2:11" x14ac:dyDescent="0.25">
      <c r="B45" s="12">
        <v>31</v>
      </c>
      <c r="C45" s="13">
        <v>44408</v>
      </c>
      <c r="D45" s="16">
        <f t="shared" si="2"/>
        <v>81400.293886833722</v>
      </c>
      <c r="E45" s="16">
        <f t="shared" si="3"/>
        <v>790.79362674154459</v>
      </c>
      <c r="F45" s="16">
        <f t="shared" si="4"/>
        <v>209.21</v>
      </c>
      <c r="G45" s="16">
        <f t="shared" si="5"/>
        <v>1000.0036267415446</v>
      </c>
      <c r="H45" s="16">
        <f t="shared" si="6"/>
        <v>660.83573554640407</v>
      </c>
      <c r="I45" s="16">
        <f t="shared" si="0"/>
        <v>339.1678911951405</v>
      </c>
      <c r="J45" s="16">
        <f t="shared" si="1"/>
        <v>80739.458151287312</v>
      </c>
      <c r="K45" s="16">
        <f t="shared" si="7"/>
        <v>11739.570580275265</v>
      </c>
    </row>
    <row r="46" spans="2:11" x14ac:dyDescent="0.25">
      <c r="B46" s="12">
        <v>32</v>
      </c>
      <c r="C46" s="13">
        <v>44439</v>
      </c>
      <c r="D46" s="16">
        <f t="shared" si="2"/>
        <v>80739.458151287312</v>
      </c>
      <c r="E46" s="16">
        <f t="shared" si="3"/>
        <v>790.79362674154459</v>
      </c>
      <c r="F46" s="16">
        <f t="shared" si="4"/>
        <v>209.21</v>
      </c>
      <c r="G46" s="16">
        <f t="shared" si="5"/>
        <v>1000.0036267415446</v>
      </c>
      <c r="H46" s="16">
        <f t="shared" si="6"/>
        <v>663.58921777784747</v>
      </c>
      <c r="I46" s="16">
        <f t="shared" si="0"/>
        <v>336.41440896369716</v>
      </c>
      <c r="J46" s="16">
        <f t="shared" si="1"/>
        <v>80075.868933509468</v>
      </c>
      <c r="K46" s="16">
        <f t="shared" si="7"/>
        <v>12075.984989238963</v>
      </c>
    </row>
    <row r="47" spans="2:11" x14ac:dyDescent="0.25">
      <c r="B47" s="12">
        <v>33</v>
      </c>
      <c r="C47" s="13">
        <v>44469</v>
      </c>
      <c r="D47" s="16">
        <f t="shared" si="2"/>
        <v>80075.868933509468</v>
      </c>
      <c r="E47" s="16">
        <f t="shared" si="3"/>
        <v>790.79362674154459</v>
      </c>
      <c r="F47" s="16">
        <f t="shared" si="4"/>
        <v>209.21</v>
      </c>
      <c r="G47" s="16">
        <f t="shared" si="5"/>
        <v>1000.0036267415446</v>
      </c>
      <c r="H47" s="16">
        <f t="shared" si="6"/>
        <v>666.35417285192182</v>
      </c>
      <c r="I47" s="16">
        <f t="shared" ref="I47:I74" si="8">(D47*$E$6)/$E$8</f>
        <v>333.64945388962281</v>
      </c>
      <c r="J47" s="16">
        <f t="shared" ref="J47:J74" si="9">D47-H47</f>
        <v>79409.514760657548</v>
      </c>
      <c r="K47" s="16">
        <f t="shared" si="7"/>
        <v>12409.634443128585</v>
      </c>
    </row>
    <row r="48" spans="2:11" x14ac:dyDescent="0.25">
      <c r="B48" s="12">
        <v>34</v>
      </c>
      <c r="C48" s="13">
        <v>44500</v>
      </c>
      <c r="D48" s="16">
        <f t="shared" si="2"/>
        <v>79409.514760657548</v>
      </c>
      <c r="E48" s="16">
        <f t="shared" ref="E48:E74" si="10">$E$9</f>
        <v>790.79362674154459</v>
      </c>
      <c r="F48" s="16">
        <f t="shared" si="4"/>
        <v>209.21</v>
      </c>
      <c r="G48" s="16">
        <f t="shared" si="5"/>
        <v>1000.0036267415446</v>
      </c>
      <c r="H48" s="16">
        <f t="shared" si="6"/>
        <v>669.13064857213817</v>
      </c>
      <c r="I48" s="16">
        <f t="shared" si="8"/>
        <v>330.87297816940645</v>
      </c>
      <c r="J48" s="16">
        <f t="shared" si="9"/>
        <v>78740.384112085405</v>
      </c>
      <c r="K48" s="16">
        <f t="shared" si="7"/>
        <v>12740.507421297993</v>
      </c>
    </row>
    <row r="49" spans="2:11" x14ac:dyDescent="0.25">
      <c r="B49" s="12">
        <v>35</v>
      </c>
      <c r="C49" s="13">
        <v>44530</v>
      </c>
      <c r="D49" s="16">
        <f t="shared" si="2"/>
        <v>78740.384112085405</v>
      </c>
      <c r="E49" s="16">
        <f t="shared" si="10"/>
        <v>790.79362674154459</v>
      </c>
      <c r="F49" s="16">
        <f t="shared" si="4"/>
        <v>209.21</v>
      </c>
      <c r="G49" s="16">
        <f t="shared" si="5"/>
        <v>1000.0036267415446</v>
      </c>
      <c r="H49" s="16">
        <f t="shared" si="6"/>
        <v>671.91869294118874</v>
      </c>
      <c r="I49" s="16">
        <f t="shared" si="8"/>
        <v>328.08493380035588</v>
      </c>
      <c r="J49" s="16">
        <f t="shared" si="9"/>
        <v>78068.46541914421</v>
      </c>
      <c r="K49" s="16">
        <f t="shared" si="7"/>
        <v>13068.592355098348</v>
      </c>
    </row>
    <row r="50" spans="2:11" x14ac:dyDescent="0.25">
      <c r="B50" s="12">
        <v>36</v>
      </c>
      <c r="C50" s="13">
        <v>44561</v>
      </c>
      <c r="D50" s="16">
        <f t="shared" si="2"/>
        <v>78068.46541914421</v>
      </c>
      <c r="E50" s="16">
        <f t="shared" si="10"/>
        <v>790.79362674154459</v>
      </c>
      <c r="F50" s="16">
        <f t="shared" si="4"/>
        <v>209.21</v>
      </c>
      <c r="G50" s="16">
        <f t="shared" si="5"/>
        <v>1000.0036267415446</v>
      </c>
      <c r="H50" s="16">
        <f t="shared" si="6"/>
        <v>674.71835416177714</v>
      </c>
      <c r="I50" s="16">
        <f t="shared" si="8"/>
        <v>325.28527257976754</v>
      </c>
      <c r="J50" s="16">
        <f t="shared" si="9"/>
        <v>77393.747064982439</v>
      </c>
      <c r="K50" s="16">
        <f t="shared" si="7"/>
        <v>13393.877627678115</v>
      </c>
    </row>
    <row r="51" spans="2:11" x14ac:dyDescent="0.25">
      <c r="B51" s="12">
        <v>37</v>
      </c>
      <c r="C51" s="13">
        <v>44592</v>
      </c>
      <c r="D51" s="16">
        <f t="shared" si="2"/>
        <v>77393.747064982439</v>
      </c>
      <c r="E51" s="16">
        <f t="shared" si="10"/>
        <v>790.79362674154459</v>
      </c>
      <c r="F51" s="16">
        <f t="shared" si="4"/>
        <v>209.21</v>
      </c>
      <c r="G51" s="16">
        <f t="shared" si="5"/>
        <v>1000.0036267415446</v>
      </c>
      <c r="H51" s="16">
        <f t="shared" si="6"/>
        <v>677.52968063745107</v>
      </c>
      <c r="I51" s="16">
        <f t="shared" si="8"/>
        <v>322.4739461040935</v>
      </c>
      <c r="J51" s="16">
        <f t="shared" si="9"/>
        <v>76716.217384344985</v>
      </c>
      <c r="K51" s="16">
        <f t="shared" si="7"/>
        <v>13716.351573782209</v>
      </c>
    </row>
    <row r="52" spans="2:11" x14ac:dyDescent="0.25">
      <c r="B52" s="12">
        <v>38</v>
      </c>
      <c r="C52" s="13">
        <v>44620</v>
      </c>
      <c r="D52" s="16">
        <f t="shared" si="2"/>
        <v>76716.217384344985</v>
      </c>
      <c r="E52" s="16">
        <f t="shared" si="10"/>
        <v>790.79362674154459</v>
      </c>
      <c r="F52" s="16">
        <f t="shared" si="4"/>
        <v>209.21</v>
      </c>
      <c r="G52" s="16">
        <f t="shared" si="5"/>
        <v>1000.0036267415446</v>
      </c>
      <c r="H52" s="16">
        <f t="shared" si="6"/>
        <v>680.35272097344046</v>
      </c>
      <c r="I52" s="16">
        <f t="shared" si="8"/>
        <v>319.65090576810411</v>
      </c>
      <c r="J52" s="16">
        <f t="shared" si="9"/>
        <v>76035.86466337154</v>
      </c>
      <c r="K52" s="16">
        <f t="shared" si="7"/>
        <v>14036.002479550312</v>
      </c>
    </row>
    <row r="53" spans="2:11" x14ac:dyDescent="0.25">
      <c r="B53" s="12">
        <v>39</v>
      </c>
      <c r="C53" s="13">
        <v>44651</v>
      </c>
      <c r="D53" s="16">
        <f t="shared" si="2"/>
        <v>76035.86466337154</v>
      </c>
      <c r="E53" s="16">
        <f t="shared" si="10"/>
        <v>790.79362674154459</v>
      </c>
      <c r="F53" s="16">
        <f t="shared" si="4"/>
        <v>209.21</v>
      </c>
      <c r="G53" s="16">
        <f t="shared" si="5"/>
        <v>1000.0036267415446</v>
      </c>
      <c r="H53" s="16">
        <f t="shared" si="6"/>
        <v>683.18752397749654</v>
      </c>
      <c r="I53" s="16">
        <f t="shared" si="8"/>
        <v>316.81610276404808</v>
      </c>
      <c r="J53" s="16">
        <f t="shared" si="9"/>
        <v>75352.677139394043</v>
      </c>
      <c r="K53" s="16">
        <f t="shared" si="7"/>
        <v>14352.818582314361</v>
      </c>
    </row>
    <row r="54" spans="2:11" x14ac:dyDescent="0.25">
      <c r="B54" s="12">
        <v>40</v>
      </c>
      <c r="C54" s="13">
        <v>44681</v>
      </c>
      <c r="D54" s="16">
        <f t="shared" si="2"/>
        <v>75352.677139394043</v>
      </c>
      <c r="E54" s="16">
        <f t="shared" si="10"/>
        <v>790.79362674154459</v>
      </c>
      <c r="F54" s="16">
        <f t="shared" si="4"/>
        <v>209.21</v>
      </c>
      <c r="G54" s="16">
        <f t="shared" si="5"/>
        <v>1000.0036267415446</v>
      </c>
      <c r="H54" s="16">
        <f t="shared" si="6"/>
        <v>686.03413866073606</v>
      </c>
      <c r="I54" s="16">
        <f t="shared" si="8"/>
        <v>313.9694880808085</v>
      </c>
      <c r="J54" s="16">
        <f t="shared" si="9"/>
        <v>74666.643000733311</v>
      </c>
      <c r="K54" s="16">
        <f t="shared" si="7"/>
        <v>14666.788070395171</v>
      </c>
    </row>
    <row r="55" spans="2:11" x14ac:dyDescent="0.25">
      <c r="B55" s="12">
        <v>41</v>
      </c>
      <c r="C55" s="13">
        <v>44712</v>
      </c>
      <c r="D55" s="16">
        <f t="shared" si="2"/>
        <v>74666.643000733311</v>
      </c>
      <c r="E55" s="16">
        <f t="shared" si="10"/>
        <v>790.79362674154459</v>
      </c>
      <c r="F55" s="16">
        <f t="shared" si="4"/>
        <v>209.21</v>
      </c>
      <c r="G55" s="16">
        <f t="shared" si="5"/>
        <v>1000.0036267415446</v>
      </c>
      <c r="H55" s="16">
        <f t="shared" si="6"/>
        <v>688.89261423848916</v>
      </c>
      <c r="I55" s="16">
        <f t="shared" si="8"/>
        <v>311.11101250305546</v>
      </c>
      <c r="J55" s="16">
        <f t="shared" si="9"/>
        <v>73977.750386494823</v>
      </c>
      <c r="K55" s="16">
        <f t="shared" si="7"/>
        <v>14977.899082898226</v>
      </c>
    </row>
    <row r="56" spans="2:11" x14ac:dyDescent="0.25">
      <c r="B56" s="12">
        <v>42</v>
      </c>
      <c r="C56" s="13">
        <v>44742</v>
      </c>
      <c r="D56" s="16">
        <f t="shared" si="2"/>
        <v>73977.750386494823</v>
      </c>
      <c r="E56" s="16">
        <f t="shared" si="10"/>
        <v>790.79362674154459</v>
      </c>
      <c r="F56" s="16">
        <f t="shared" si="4"/>
        <v>209.21</v>
      </c>
      <c r="G56" s="16">
        <f t="shared" si="5"/>
        <v>1000.0036267415446</v>
      </c>
      <c r="H56" s="16">
        <f t="shared" si="6"/>
        <v>691.76300013114951</v>
      </c>
      <c r="I56" s="16">
        <f t="shared" si="8"/>
        <v>308.24062661039511</v>
      </c>
      <c r="J56" s="16">
        <f t="shared" si="9"/>
        <v>73285.987386363675</v>
      </c>
      <c r="K56" s="16">
        <f t="shared" si="7"/>
        <v>15286.139709508621</v>
      </c>
    </row>
    <row r="57" spans="2:11" x14ac:dyDescent="0.25">
      <c r="B57" s="12">
        <v>43</v>
      </c>
      <c r="C57" s="13">
        <v>44773</v>
      </c>
      <c r="D57" s="16">
        <f t="shared" si="2"/>
        <v>73285.987386363675</v>
      </c>
      <c r="E57" s="16">
        <f t="shared" si="10"/>
        <v>790.79362674154459</v>
      </c>
      <c r="F57" s="16">
        <f t="shared" si="4"/>
        <v>209.21</v>
      </c>
      <c r="G57" s="16">
        <f t="shared" si="5"/>
        <v>1000.0036267415446</v>
      </c>
      <c r="H57" s="16">
        <f t="shared" si="6"/>
        <v>694.64534596502926</v>
      </c>
      <c r="I57" s="16">
        <f t="shared" si="8"/>
        <v>305.3582807765153</v>
      </c>
      <c r="J57" s="16">
        <f t="shared" si="9"/>
        <v>72591.342040398653</v>
      </c>
      <c r="K57" s="16">
        <f t="shared" si="7"/>
        <v>15591.497990285137</v>
      </c>
    </row>
    <row r="58" spans="2:11" x14ac:dyDescent="0.25">
      <c r="B58" s="12">
        <v>44</v>
      </c>
      <c r="C58" s="13">
        <v>44804</v>
      </c>
      <c r="D58" s="16">
        <f t="shared" si="2"/>
        <v>72591.342040398653</v>
      </c>
      <c r="E58" s="16">
        <f t="shared" si="10"/>
        <v>790.79362674154459</v>
      </c>
      <c r="F58" s="16">
        <f t="shared" si="4"/>
        <v>209.21</v>
      </c>
      <c r="G58" s="16">
        <f t="shared" si="5"/>
        <v>1000.0036267415446</v>
      </c>
      <c r="H58" s="16">
        <f t="shared" si="6"/>
        <v>697.53970157321692</v>
      </c>
      <c r="I58" s="16">
        <f t="shared" si="8"/>
        <v>302.46392516832776</v>
      </c>
      <c r="J58" s="16">
        <f t="shared" si="9"/>
        <v>71893.802338825437</v>
      </c>
      <c r="K58" s="16">
        <f t="shared" si="7"/>
        <v>15893.961915453465</v>
      </c>
    </row>
    <row r="59" spans="2:11" x14ac:dyDescent="0.25">
      <c r="B59" s="12">
        <v>45</v>
      </c>
      <c r="C59" s="13">
        <v>44834</v>
      </c>
      <c r="D59" s="16">
        <f t="shared" si="2"/>
        <v>71893.802338825437</v>
      </c>
      <c r="E59" s="16">
        <f t="shared" si="10"/>
        <v>790.79362674154459</v>
      </c>
      <c r="F59" s="16">
        <f t="shared" si="4"/>
        <v>209.21</v>
      </c>
      <c r="G59" s="16">
        <f t="shared" si="5"/>
        <v>1000.0036267415446</v>
      </c>
      <c r="H59" s="16">
        <f t="shared" si="6"/>
        <v>700.4461169964386</v>
      </c>
      <c r="I59" s="16">
        <f t="shared" si="8"/>
        <v>299.55750974510602</v>
      </c>
      <c r="J59" s="16">
        <f t="shared" si="9"/>
        <v>71193.356221829003</v>
      </c>
      <c r="K59" s="16">
        <f t="shared" si="7"/>
        <v>16193.51942519857</v>
      </c>
    </row>
    <row r="60" spans="2:11" x14ac:dyDescent="0.25">
      <c r="B60" s="12">
        <v>46</v>
      </c>
      <c r="C60" s="13">
        <v>44865</v>
      </c>
      <c r="D60" s="16">
        <f t="shared" si="2"/>
        <v>71193.356221829003</v>
      </c>
      <c r="E60" s="16">
        <f t="shared" si="10"/>
        <v>790.79362674154459</v>
      </c>
      <c r="F60" s="16">
        <f t="shared" si="4"/>
        <v>209.21</v>
      </c>
      <c r="G60" s="16">
        <f t="shared" si="5"/>
        <v>1000.0036267415446</v>
      </c>
      <c r="H60" s="16">
        <f t="shared" si="6"/>
        <v>703.36464248392372</v>
      </c>
      <c r="I60" s="16">
        <f t="shared" si="8"/>
        <v>296.63898425762085</v>
      </c>
      <c r="J60" s="16">
        <f t="shared" si="9"/>
        <v>70489.991579345078</v>
      </c>
      <c r="K60" s="16">
        <f t="shared" si="7"/>
        <v>16490.158409456191</v>
      </c>
    </row>
    <row r="61" spans="2:11" x14ac:dyDescent="0.25">
      <c r="B61" s="12">
        <v>47</v>
      </c>
      <c r="C61" s="13">
        <v>44895</v>
      </c>
      <c r="D61" s="16">
        <f t="shared" si="2"/>
        <v>70489.991579345078</v>
      </c>
      <c r="E61" s="16">
        <f t="shared" si="10"/>
        <v>790.79362674154459</v>
      </c>
      <c r="F61" s="16">
        <f t="shared" si="4"/>
        <v>209.21</v>
      </c>
      <c r="G61" s="16">
        <f t="shared" si="5"/>
        <v>1000.0036267415446</v>
      </c>
      <c r="H61" s="16">
        <f t="shared" si="6"/>
        <v>706.29532849427346</v>
      </c>
      <c r="I61" s="16">
        <f t="shared" si="8"/>
        <v>293.70829824727116</v>
      </c>
      <c r="J61" s="16">
        <f t="shared" si="9"/>
        <v>69783.6962508508</v>
      </c>
      <c r="K61" s="16">
        <f t="shared" si="7"/>
        <v>16783.866707703462</v>
      </c>
    </row>
    <row r="62" spans="2:11" x14ac:dyDescent="0.25">
      <c r="B62" s="12">
        <v>48</v>
      </c>
      <c r="C62" s="13">
        <v>44926</v>
      </c>
      <c r="D62" s="16">
        <f t="shared" si="2"/>
        <v>69783.6962508508</v>
      </c>
      <c r="E62" s="16">
        <f t="shared" si="10"/>
        <v>790.79362674154459</v>
      </c>
      <c r="F62" s="16">
        <f t="shared" si="4"/>
        <v>209.21</v>
      </c>
      <c r="G62" s="16">
        <f t="shared" si="5"/>
        <v>1000.0036267415446</v>
      </c>
      <c r="H62" s="16">
        <f t="shared" si="6"/>
        <v>709.23822569633285</v>
      </c>
      <c r="I62" s="16">
        <f t="shared" si="8"/>
        <v>290.76540104521172</v>
      </c>
      <c r="J62" s="16">
        <f t="shared" si="9"/>
        <v>69074.458025154468</v>
      </c>
      <c r="K62" s="16">
        <f t="shared" si="7"/>
        <v>17074.632108748676</v>
      </c>
    </row>
    <row r="63" spans="2:11" x14ac:dyDescent="0.25">
      <c r="B63" s="12">
        <v>49</v>
      </c>
      <c r="C63" s="13">
        <v>44957</v>
      </c>
      <c r="D63" s="16">
        <f t="shared" si="2"/>
        <v>69074.458025154468</v>
      </c>
      <c r="E63" s="16">
        <f t="shared" si="10"/>
        <v>790.79362674154459</v>
      </c>
      <c r="F63" s="16">
        <f t="shared" si="4"/>
        <v>209.21</v>
      </c>
      <c r="G63" s="16">
        <f t="shared" si="5"/>
        <v>1000.0036267415446</v>
      </c>
      <c r="H63" s="16">
        <f t="shared" si="6"/>
        <v>712.19338497006765</v>
      </c>
      <c r="I63" s="16">
        <f t="shared" si="8"/>
        <v>287.81024177147697</v>
      </c>
      <c r="J63" s="16">
        <f t="shared" si="9"/>
        <v>68362.264640184396</v>
      </c>
      <c r="K63" s="16">
        <f t="shared" si="7"/>
        <v>17362.442350520152</v>
      </c>
    </row>
    <row r="64" spans="2:11" x14ac:dyDescent="0.25">
      <c r="B64" s="12">
        <v>50</v>
      </c>
      <c r="C64" s="13">
        <v>44985</v>
      </c>
      <c r="D64" s="16">
        <f t="shared" si="2"/>
        <v>68362.264640184396</v>
      </c>
      <c r="E64" s="16">
        <f t="shared" si="10"/>
        <v>790.79362674154459</v>
      </c>
      <c r="F64" s="16">
        <f t="shared" si="4"/>
        <v>209.21</v>
      </c>
      <c r="G64" s="16">
        <f t="shared" si="5"/>
        <v>1000.0036267415446</v>
      </c>
      <c r="H64" s="16">
        <f t="shared" si="6"/>
        <v>715.16085740744302</v>
      </c>
      <c r="I64" s="16">
        <f t="shared" si="8"/>
        <v>284.84276933410166</v>
      </c>
      <c r="J64" s="16">
        <f t="shared" si="9"/>
        <v>67647.103782776947</v>
      </c>
      <c r="K64" s="16">
        <f t="shared" si="7"/>
        <v>17647.285119854252</v>
      </c>
    </row>
    <row r="65" spans="2:11" x14ac:dyDescent="0.25">
      <c r="B65" s="12">
        <v>51</v>
      </c>
      <c r="C65" s="13">
        <v>45016</v>
      </c>
      <c r="D65" s="16">
        <f t="shared" si="2"/>
        <v>67647.103782776947</v>
      </c>
      <c r="E65" s="16">
        <f t="shared" si="10"/>
        <v>790.79362674154459</v>
      </c>
      <c r="F65" s="16">
        <f t="shared" si="4"/>
        <v>209.21</v>
      </c>
      <c r="G65" s="16">
        <f t="shared" si="5"/>
        <v>1000.0036267415446</v>
      </c>
      <c r="H65" s="16">
        <f t="shared" si="6"/>
        <v>718.14069431330734</v>
      </c>
      <c r="I65" s="16">
        <f t="shared" si="8"/>
        <v>281.86293242823729</v>
      </c>
      <c r="J65" s="16">
        <f t="shared" si="9"/>
        <v>66928.963088463643</v>
      </c>
      <c r="K65" s="16">
        <f t="shared" si="7"/>
        <v>17929.14805228249</v>
      </c>
    </row>
    <row r="66" spans="2:11" x14ac:dyDescent="0.25">
      <c r="B66" s="12">
        <v>52</v>
      </c>
      <c r="C66" s="13">
        <v>45046</v>
      </c>
      <c r="D66" s="16">
        <f t="shared" si="2"/>
        <v>66928.963088463643</v>
      </c>
      <c r="E66" s="16">
        <f t="shared" si="10"/>
        <v>790.79362674154459</v>
      </c>
      <c r="F66" s="16">
        <f t="shared" si="4"/>
        <v>209.21</v>
      </c>
      <c r="G66" s="16">
        <f t="shared" si="5"/>
        <v>1000.0036267415446</v>
      </c>
      <c r="H66" s="16">
        <f t="shared" si="6"/>
        <v>721.13294720627937</v>
      </c>
      <c r="I66" s="16">
        <f t="shared" si="8"/>
        <v>278.8706795352652</v>
      </c>
      <c r="J66" s="16">
        <f t="shared" si="9"/>
        <v>66207.830141257364</v>
      </c>
      <c r="K66" s="16">
        <f t="shared" si="7"/>
        <v>18208.018731817756</v>
      </c>
    </row>
    <row r="67" spans="2:11" x14ac:dyDescent="0.25">
      <c r="B67" s="12">
        <v>53</v>
      </c>
      <c r="C67" s="13">
        <v>45077</v>
      </c>
      <c r="D67" s="16">
        <f t="shared" si="2"/>
        <v>66207.830141257364</v>
      </c>
      <c r="E67" s="16">
        <f t="shared" si="10"/>
        <v>790.79362674154459</v>
      </c>
      <c r="F67" s="16">
        <f t="shared" si="4"/>
        <v>209.21</v>
      </c>
      <c r="G67" s="16">
        <f t="shared" si="5"/>
        <v>1000.0036267415446</v>
      </c>
      <c r="H67" s="16">
        <f t="shared" si="6"/>
        <v>724.13766781963886</v>
      </c>
      <c r="I67" s="16">
        <f t="shared" si="8"/>
        <v>275.8659589219057</v>
      </c>
      <c r="J67" s="16">
        <f t="shared" si="9"/>
        <v>65483.692473437724</v>
      </c>
      <c r="K67" s="16">
        <f t="shared" si="7"/>
        <v>18483.884690739662</v>
      </c>
    </row>
    <row r="68" spans="2:11" x14ac:dyDescent="0.25">
      <c r="B68" s="12">
        <v>54</v>
      </c>
      <c r="C68" s="13">
        <v>45107</v>
      </c>
      <c r="D68" s="16">
        <f t="shared" si="2"/>
        <v>65483.692473437724</v>
      </c>
      <c r="E68" s="16">
        <f t="shared" si="10"/>
        <v>790.79362674154459</v>
      </c>
      <c r="F68" s="16">
        <f t="shared" si="4"/>
        <v>209.21</v>
      </c>
      <c r="G68" s="16">
        <f t="shared" si="5"/>
        <v>1000.0036267415446</v>
      </c>
      <c r="H68" s="16">
        <f t="shared" si="6"/>
        <v>727.15490810222082</v>
      </c>
      <c r="I68" s="16">
        <f t="shared" si="8"/>
        <v>272.84871863932386</v>
      </c>
      <c r="J68" s="16">
        <f t="shared" si="9"/>
        <v>64756.5375653355</v>
      </c>
      <c r="K68" s="16">
        <f t="shared" si="7"/>
        <v>18756.733409378987</v>
      </c>
    </row>
    <row r="69" spans="2:11" x14ac:dyDescent="0.25">
      <c r="B69" s="12">
        <v>55</v>
      </c>
      <c r="C69" s="13">
        <v>45138</v>
      </c>
      <c r="D69" s="16">
        <f t="shared" si="2"/>
        <v>64756.5375653355</v>
      </c>
      <c r="E69" s="16">
        <f t="shared" si="10"/>
        <v>790.79362674154459</v>
      </c>
      <c r="F69" s="16">
        <f t="shared" si="4"/>
        <v>209.21</v>
      </c>
      <c r="G69" s="16">
        <f t="shared" si="5"/>
        <v>1000.0036267415446</v>
      </c>
      <c r="H69" s="16">
        <f t="shared" si="6"/>
        <v>730.18472021931336</v>
      </c>
      <c r="I69" s="16">
        <f t="shared" si="8"/>
        <v>269.81890652223126</v>
      </c>
      <c r="J69" s="16">
        <f t="shared" si="9"/>
        <v>64026.352845116184</v>
      </c>
      <c r="K69" s="16">
        <f t="shared" si="7"/>
        <v>19026.552315901219</v>
      </c>
    </row>
    <row r="70" spans="2:11" x14ac:dyDescent="0.25">
      <c r="B70" s="12">
        <v>56</v>
      </c>
      <c r="C70" s="13">
        <v>45169</v>
      </c>
      <c r="D70" s="16">
        <f t="shared" si="2"/>
        <v>64026.352845116184</v>
      </c>
      <c r="E70" s="16">
        <f t="shared" si="10"/>
        <v>790.79362674154459</v>
      </c>
      <c r="F70" s="16">
        <f t="shared" si="4"/>
        <v>209.21</v>
      </c>
      <c r="G70" s="16">
        <f t="shared" si="5"/>
        <v>1000.0036267415446</v>
      </c>
      <c r="H70" s="16">
        <f t="shared" si="6"/>
        <v>733.22715655356046</v>
      </c>
      <c r="I70" s="16">
        <f t="shared" si="8"/>
        <v>266.7764701879841</v>
      </c>
      <c r="J70" s="16">
        <f t="shared" si="9"/>
        <v>63293.125688562621</v>
      </c>
      <c r="K70" s="16">
        <f t="shared" si="7"/>
        <v>19293.328786089201</v>
      </c>
    </row>
    <row r="71" spans="2:11" x14ac:dyDescent="0.25">
      <c r="B71" s="12">
        <v>57</v>
      </c>
      <c r="C71" s="13">
        <v>45199</v>
      </c>
      <c r="D71" s="16">
        <f t="shared" si="2"/>
        <v>63293.125688562621</v>
      </c>
      <c r="E71" s="16">
        <f t="shared" si="10"/>
        <v>790.79362674154459</v>
      </c>
      <c r="F71" s="16">
        <f t="shared" si="4"/>
        <v>209.21</v>
      </c>
      <c r="G71" s="16">
        <f t="shared" si="5"/>
        <v>1000.0036267415446</v>
      </c>
      <c r="H71" s="16">
        <f t="shared" si="6"/>
        <v>736.28226970586707</v>
      </c>
      <c r="I71" s="16">
        <f t="shared" si="8"/>
        <v>263.72135703567761</v>
      </c>
      <c r="J71" s="16">
        <f t="shared" si="9"/>
        <v>62556.843418856755</v>
      </c>
      <c r="K71" s="16">
        <f t="shared" si="7"/>
        <v>19557.050143124878</v>
      </c>
    </row>
    <row r="72" spans="2:11" x14ac:dyDescent="0.25">
      <c r="B72" s="12">
        <v>58</v>
      </c>
      <c r="C72" s="13">
        <v>45230</v>
      </c>
      <c r="D72" s="16">
        <f t="shared" si="2"/>
        <v>62556.843418856755</v>
      </c>
      <c r="E72" s="16">
        <f t="shared" si="10"/>
        <v>790.79362674154459</v>
      </c>
      <c r="F72" s="16">
        <f t="shared" si="4"/>
        <v>209.21</v>
      </c>
      <c r="G72" s="16">
        <f t="shared" si="5"/>
        <v>1000.0036267415446</v>
      </c>
      <c r="H72" s="16">
        <f t="shared" si="6"/>
        <v>739.35011249630816</v>
      </c>
      <c r="I72" s="16">
        <f t="shared" si="8"/>
        <v>260.65351424523652</v>
      </c>
      <c r="J72" s="16">
        <f t="shared" si="9"/>
        <v>61817.493306360448</v>
      </c>
      <c r="K72" s="16">
        <f t="shared" si="7"/>
        <v>19817.703657370115</v>
      </c>
    </row>
    <row r="73" spans="2:11" x14ac:dyDescent="0.25">
      <c r="B73" s="12">
        <v>59</v>
      </c>
      <c r="C73" s="13">
        <v>45260</v>
      </c>
      <c r="D73" s="16">
        <f t="shared" si="2"/>
        <v>61817.493306360448</v>
      </c>
      <c r="E73" s="16">
        <f t="shared" si="10"/>
        <v>790.79362674154459</v>
      </c>
      <c r="F73" s="16">
        <f t="shared" si="4"/>
        <v>209.21</v>
      </c>
      <c r="G73" s="16">
        <f t="shared" si="5"/>
        <v>1000.0036267415446</v>
      </c>
      <c r="H73" s="16">
        <f t="shared" si="6"/>
        <v>742.43073796504268</v>
      </c>
      <c r="I73" s="16">
        <f t="shared" si="8"/>
        <v>257.57288877650188</v>
      </c>
      <c r="J73" s="16">
        <f t="shared" si="9"/>
        <v>61075.062568395406</v>
      </c>
      <c r="K73" s="16">
        <f t="shared" si="7"/>
        <v>20075.276546146619</v>
      </c>
    </row>
    <row r="74" spans="2:11" x14ac:dyDescent="0.25">
      <c r="B74" s="12">
        <v>60</v>
      </c>
      <c r="C74" s="13">
        <v>45291</v>
      </c>
      <c r="D74" s="16">
        <f t="shared" si="2"/>
        <v>61075.062568395406</v>
      </c>
      <c r="E74" s="16">
        <f t="shared" si="10"/>
        <v>790.79362674154459</v>
      </c>
      <c r="F74" s="16">
        <f t="shared" si="4"/>
        <v>209.21</v>
      </c>
      <c r="G74" s="16">
        <f t="shared" si="5"/>
        <v>1000.0036267415446</v>
      </c>
      <c r="H74" s="16">
        <f t="shared" si="6"/>
        <v>745.52419937323043</v>
      </c>
      <c r="I74" s="16">
        <f t="shared" si="8"/>
        <v>254.47942736831419</v>
      </c>
      <c r="J74" s="16">
        <f t="shared" si="9"/>
        <v>60329.538369022179</v>
      </c>
      <c r="K74" s="16">
        <f t="shared" si="7"/>
        <v>20329.755973514933</v>
      </c>
    </row>
    <row r="75" spans="2:11" x14ac:dyDescent="0.25">
      <c r="B75" s="12">
        <v>61</v>
      </c>
      <c r="C75" s="13">
        <v>45292</v>
      </c>
      <c r="D75" s="16">
        <f t="shared" ref="D75:D138" si="11">J74</f>
        <v>60329.538369022179</v>
      </c>
      <c r="E75" s="16">
        <f t="shared" ref="E75:E138" si="12">$E$9</f>
        <v>790.79362674154459</v>
      </c>
      <c r="F75" s="16">
        <f t="shared" si="4"/>
        <v>209.21</v>
      </c>
      <c r="G75" s="16">
        <f t="shared" si="5"/>
        <v>1000.0036267415446</v>
      </c>
      <c r="H75" s="16">
        <f t="shared" si="6"/>
        <v>748.63055020395223</v>
      </c>
      <c r="I75" s="16">
        <f t="shared" ref="I75:I138" si="13">(D75*$E$6)/$E$8</f>
        <v>251.37307653759242</v>
      </c>
      <c r="J75" s="16">
        <f t="shared" ref="J75:J138" si="14">D75-H75</f>
        <v>59580.907818818225</v>
      </c>
      <c r="K75" s="16">
        <f t="shared" si="7"/>
        <v>20581.129050052525</v>
      </c>
    </row>
    <row r="76" spans="2:11" x14ac:dyDescent="0.25">
      <c r="B76" s="12">
        <v>62</v>
      </c>
      <c r="C76" s="13">
        <v>45293</v>
      </c>
      <c r="D76" s="16">
        <f t="shared" si="11"/>
        <v>59580.907818818225</v>
      </c>
      <c r="E76" s="16">
        <f t="shared" si="12"/>
        <v>790.79362674154459</v>
      </c>
      <c r="F76" s="16">
        <f t="shared" si="4"/>
        <v>209.21</v>
      </c>
      <c r="G76" s="16">
        <f t="shared" si="5"/>
        <v>1000.0036267415446</v>
      </c>
      <c r="H76" s="16">
        <f t="shared" si="6"/>
        <v>751.74984416313532</v>
      </c>
      <c r="I76" s="16">
        <f t="shared" si="13"/>
        <v>248.2537825784093</v>
      </c>
      <c r="J76" s="16">
        <f t="shared" si="14"/>
        <v>58829.157974655092</v>
      </c>
      <c r="K76" s="16">
        <f t="shared" si="7"/>
        <v>20829.382832630934</v>
      </c>
    </row>
    <row r="77" spans="2:11" x14ac:dyDescent="0.25">
      <c r="B77" s="12">
        <v>63</v>
      </c>
      <c r="C77" s="13">
        <v>45294</v>
      </c>
      <c r="D77" s="16">
        <f t="shared" si="11"/>
        <v>58829.157974655092</v>
      </c>
      <c r="E77" s="16">
        <f t="shared" si="12"/>
        <v>790.79362674154459</v>
      </c>
      <c r="F77" s="16">
        <f t="shared" si="4"/>
        <v>209.21</v>
      </c>
      <c r="G77" s="16">
        <f t="shared" si="5"/>
        <v>1000.0036267415446</v>
      </c>
      <c r="H77" s="16">
        <f t="shared" si="6"/>
        <v>754.88213518048167</v>
      </c>
      <c r="I77" s="16">
        <f t="shared" si="13"/>
        <v>245.12149156106292</v>
      </c>
      <c r="J77" s="16">
        <f t="shared" si="14"/>
        <v>58074.275839474612</v>
      </c>
      <c r="K77" s="16">
        <f t="shared" si="7"/>
        <v>21074.504324191996</v>
      </c>
    </row>
    <row r="78" spans="2:11" x14ac:dyDescent="0.25">
      <c r="B78" s="12">
        <v>64</v>
      </c>
      <c r="C78" s="13">
        <v>45295</v>
      </c>
      <c r="D78" s="16">
        <f t="shared" si="11"/>
        <v>58074.275839474612</v>
      </c>
      <c r="E78" s="16">
        <f t="shared" si="12"/>
        <v>790.79362674154459</v>
      </c>
      <c r="F78" s="16">
        <f t="shared" si="4"/>
        <v>209.21</v>
      </c>
      <c r="G78" s="16">
        <f t="shared" si="5"/>
        <v>1000.0036267415446</v>
      </c>
      <c r="H78" s="16">
        <f t="shared" si="6"/>
        <v>758.02747741040037</v>
      </c>
      <c r="I78" s="16">
        <f t="shared" si="13"/>
        <v>241.97614933114423</v>
      </c>
      <c r="J78" s="16">
        <f t="shared" si="14"/>
        <v>57316.248362064209</v>
      </c>
      <c r="K78" s="16">
        <f t="shared" si="7"/>
        <v>21316.480473523141</v>
      </c>
    </row>
    <row r="79" spans="2:11" x14ac:dyDescent="0.25">
      <c r="B79" s="12">
        <v>65</v>
      </c>
      <c r="C79" s="13">
        <v>45296</v>
      </c>
      <c r="D79" s="16">
        <f t="shared" si="11"/>
        <v>57316.248362064209</v>
      </c>
      <c r="E79" s="16">
        <f t="shared" si="12"/>
        <v>790.79362674154459</v>
      </c>
      <c r="F79" s="16">
        <f t="shared" si="4"/>
        <v>209.21</v>
      </c>
      <c r="G79" s="16">
        <f t="shared" si="5"/>
        <v>1000.0036267415446</v>
      </c>
      <c r="H79" s="16">
        <f t="shared" si="6"/>
        <v>761.18592523294376</v>
      </c>
      <c r="I79" s="16">
        <f t="shared" si="13"/>
        <v>238.81770150860089</v>
      </c>
      <c r="J79" s="16">
        <f t="shared" si="14"/>
        <v>56555.062436831264</v>
      </c>
      <c r="K79" s="16">
        <f t="shared" si="7"/>
        <v>21555.298175031741</v>
      </c>
    </row>
    <row r="80" spans="2:11" x14ac:dyDescent="0.25">
      <c r="B80" s="12">
        <v>66</v>
      </c>
      <c r="C80" s="13">
        <v>45297</v>
      </c>
      <c r="D80" s="16">
        <f t="shared" si="11"/>
        <v>56555.062436831264</v>
      </c>
      <c r="E80" s="16">
        <f t="shared" si="12"/>
        <v>790.79362674154459</v>
      </c>
      <c r="F80" s="16">
        <f t="shared" ref="F80:F143" si="15">$E$10</f>
        <v>209.21</v>
      </c>
      <c r="G80" s="16">
        <f t="shared" ref="G80:G143" si="16">E80+F80</f>
        <v>1000.0036267415446</v>
      </c>
      <c r="H80" s="16">
        <f t="shared" ref="H80:H143" si="17">G80-I80</f>
        <v>764.35753325474764</v>
      </c>
      <c r="I80" s="16">
        <f t="shared" si="13"/>
        <v>235.64609348679696</v>
      </c>
      <c r="J80" s="16">
        <f t="shared" si="14"/>
        <v>55790.704903576516</v>
      </c>
      <c r="K80" s="16">
        <f t="shared" si="7"/>
        <v>21790.944268518539</v>
      </c>
    </row>
    <row r="81" spans="2:11" x14ac:dyDescent="0.25">
      <c r="B81" s="12">
        <v>67</v>
      </c>
      <c r="C81" s="13">
        <v>45298</v>
      </c>
      <c r="D81" s="16">
        <f t="shared" si="11"/>
        <v>55790.704903576516</v>
      </c>
      <c r="E81" s="16">
        <f t="shared" si="12"/>
        <v>790.79362674154459</v>
      </c>
      <c r="F81" s="16">
        <f t="shared" si="15"/>
        <v>209.21</v>
      </c>
      <c r="G81" s="16">
        <f t="shared" si="16"/>
        <v>1000.0036267415446</v>
      </c>
      <c r="H81" s="16">
        <f t="shared" si="17"/>
        <v>767.54235630997584</v>
      </c>
      <c r="I81" s="16">
        <f t="shared" si="13"/>
        <v>232.46127043156881</v>
      </c>
      <c r="J81" s="16">
        <f t="shared" si="14"/>
        <v>55023.16254726654</v>
      </c>
      <c r="K81" s="16">
        <f t="shared" ref="K81:K143" si="18">K80+I81</f>
        <v>22023.405538950108</v>
      </c>
    </row>
    <row r="82" spans="2:11" x14ac:dyDescent="0.25">
      <c r="B82" s="12">
        <v>68</v>
      </c>
      <c r="C82" s="13">
        <v>45299</v>
      </c>
      <c r="D82" s="16">
        <f t="shared" si="11"/>
        <v>55023.16254726654</v>
      </c>
      <c r="E82" s="16">
        <f t="shared" si="12"/>
        <v>790.79362674154459</v>
      </c>
      <c r="F82" s="16">
        <f t="shared" si="15"/>
        <v>209.21</v>
      </c>
      <c r="G82" s="16">
        <f t="shared" si="16"/>
        <v>1000.0036267415446</v>
      </c>
      <c r="H82" s="16">
        <f t="shared" si="17"/>
        <v>770.7404494612673</v>
      </c>
      <c r="I82" s="16">
        <f t="shared" si="13"/>
        <v>229.26317728027729</v>
      </c>
      <c r="J82" s="16">
        <f t="shared" si="14"/>
        <v>54252.422097805276</v>
      </c>
      <c r="K82" s="16">
        <f t="shared" si="18"/>
        <v>22252.668716230386</v>
      </c>
    </row>
    <row r="83" spans="2:11" x14ac:dyDescent="0.25">
      <c r="B83" s="12">
        <v>69</v>
      </c>
      <c r="C83" s="13">
        <v>45300</v>
      </c>
      <c r="D83" s="16">
        <f t="shared" si="11"/>
        <v>54252.422097805276</v>
      </c>
      <c r="E83" s="16">
        <f t="shared" si="12"/>
        <v>790.79362674154459</v>
      </c>
      <c r="F83" s="16">
        <f t="shared" si="15"/>
        <v>209.21</v>
      </c>
      <c r="G83" s="16">
        <f t="shared" si="16"/>
        <v>1000.0036267415446</v>
      </c>
      <c r="H83" s="16">
        <f t="shared" si="17"/>
        <v>773.95186800068927</v>
      </c>
      <c r="I83" s="16">
        <f t="shared" si="13"/>
        <v>226.05175874085535</v>
      </c>
      <c r="J83" s="16">
        <f t="shared" si="14"/>
        <v>53478.470229804589</v>
      </c>
      <c r="K83" s="16">
        <f t="shared" si="18"/>
        <v>22478.72047497124</v>
      </c>
    </row>
    <row r="84" spans="2:11" x14ac:dyDescent="0.25">
      <c r="B84" s="12">
        <v>70</v>
      </c>
      <c r="C84" s="13">
        <v>45301</v>
      </c>
      <c r="D84" s="16">
        <f t="shared" si="11"/>
        <v>53478.470229804589</v>
      </c>
      <c r="E84" s="16">
        <f t="shared" si="12"/>
        <v>790.79362674154459</v>
      </c>
      <c r="F84" s="16">
        <f t="shared" si="15"/>
        <v>209.21</v>
      </c>
      <c r="G84" s="16">
        <f t="shared" si="16"/>
        <v>1000.0036267415446</v>
      </c>
      <c r="H84" s="16">
        <f t="shared" si="17"/>
        <v>777.17666745069221</v>
      </c>
      <c r="I84" s="16">
        <f t="shared" si="13"/>
        <v>222.82695929085244</v>
      </c>
      <c r="J84" s="16">
        <f t="shared" si="14"/>
        <v>52701.293562353894</v>
      </c>
      <c r="K84" s="16">
        <f t="shared" si="18"/>
        <v>22701.547434262091</v>
      </c>
    </row>
    <row r="85" spans="2:11" x14ac:dyDescent="0.25">
      <c r="B85" s="12">
        <v>71</v>
      </c>
      <c r="C85" s="13">
        <v>45302</v>
      </c>
      <c r="D85" s="16">
        <f t="shared" si="11"/>
        <v>52701.293562353894</v>
      </c>
      <c r="E85" s="16">
        <f t="shared" si="12"/>
        <v>790.79362674154459</v>
      </c>
      <c r="F85" s="16">
        <f t="shared" si="15"/>
        <v>209.21</v>
      </c>
      <c r="G85" s="16">
        <f t="shared" si="16"/>
        <v>1000.0036267415446</v>
      </c>
      <c r="H85" s="16">
        <f t="shared" si="17"/>
        <v>780.41490356507006</v>
      </c>
      <c r="I85" s="16">
        <f t="shared" si="13"/>
        <v>219.58872317647456</v>
      </c>
      <c r="J85" s="16">
        <f t="shared" si="14"/>
        <v>51920.878658788824</v>
      </c>
      <c r="K85" s="16">
        <f t="shared" si="18"/>
        <v>22921.136157438566</v>
      </c>
    </row>
    <row r="86" spans="2:11" x14ac:dyDescent="0.25">
      <c r="B86" s="12">
        <v>72</v>
      </c>
      <c r="C86" s="13">
        <v>45303</v>
      </c>
      <c r="D86" s="16">
        <f t="shared" si="11"/>
        <v>51920.878658788824</v>
      </c>
      <c r="E86" s="16">
        <f t="shared" si="12"/>
        <v>790.79362674154459</v>
      </c>
      <c r="F86" s="16">
        <f t="shared" si="15"/>
        <v>209.21</v>
      </c>
      <c r="G86" s="16">
        <f t="shared" si="16"/>
        <v>1000.0036267415446</v>
      </c>
      <c r="H86" s="16">
        <f t="shared" si="17"/>
        <v>783.66663232992448</v>
      </c>
      <c r="I86" s="16">
        <f t="shared" si="13"/>
        <v>216.33699441162011</v>
      </c>
      <c r="J86" s="16">
        <f t="shared" si="14"/>
        <v>51137.212026458903</v>
      </c>
      <c r="K86" s="16">
        <f t="shared" si="18"/>
        <v>23137.473151850187</v>
      </c>
    </row>
    <row r="87" spans="2:11" x14ac:dyDescent="0.25">
      <c r="B87" s="12">
        <v>73</v>
      </c>
      <c r="C87" s="13">
        <v>45304</v>
      </c>
      <c r="D87" s="16">
        <f t="shared" si="11"/>
        <v>51137.212026458903</v>
      </c>
      <c r="E87" s="16">
        <f t="shared" si="12"/>
        <v>790.79362674154459</v>
      </c>
      <c r="F87" s="16">
        <f t="shared" si="15"/>
        <v>209.21</v>
      </c>
      <c r="G87" s="16">
        <f t="shared" si="16"/>
        <v>1000.0036267415446</v>
      </c>
      <c r="H87" s="16">
        <f t="shared" si="17"/>
        <v>786.9319099646325</v>
      </c>
      <c r="I87" s="16">
        <f t="shared" si="13"/>
        <v>213.07171677691213</v>
      </c>
      <c r="J87" s="16">
        <f t="shared" si="14"/>
        <v>50350.280116494272</v>
      </c>
      <c r="K87" s="16">
        <f t="shared" si="18"/>
        <v>23350.544868627097</v>
      </c>
    </row>
    <row r="88" spans="2:11" x14ac:dyDescent="0.25">
      <c r="B88" s="12">
        <v>74</v>
      </c>
      <c r="C88" s="13">
        <v>45305</v>
      </c>
      <c r="D88" s="16">
        <f t="shared" si="11"/>
        <v>50350.280116494272</v>
      </c>
      <c r="E88" s="16">
        <f t="shared" si="12"/>
        <v>790.79362674154459</v>
      </c>
      <c r="F88" s="16">
        <f t="shared" si="15"/>
        <v>209.21</v>
      </c>
      <c r="G88" s="16">
        <f t="shared" si="16"/>
        <v>1000.0036267415446</v>
      </c>
      <c r="H88" s="16">
        <f t="shared" si="17"/>
        <v>790.21079292281843</v>
      </c>
      <c r="I88" s="16">
        <f t="shared" si="13"/>
        <v>209.79283381872617</v>
      </c>
      <c r="J88" s="16">
        <f t="shared" si="14"/>
        <v>49560.069323571457</v>
      </c>
      <c r="K88" s="16">
        <f t="shared" si="18"/>
        <v>23560.337702445824</v>
      </c>
    </row>
    <row r="89" spans="2:11" x14ac:dyDescent="0.25">
      <c r="B89" s="12">
        <v>75</v>
      </c>
      <c r="C89" s="13">
        <v>45306</v>
      </c>
      <c r="D89" s="16">
        <f t="shared" si="11"/>
        <v>49560.069323571457</v>
      </c>
      <c r="E89" s="16">
        <f t="shared" si="12"/>
        <v>790.79362674154459</v>
      </c>
      <c r="F89" s="16">
        <f t="shared" si="15"/>
        <v>209.21</v>
      </c>
      <c r="G89" s="16">
        <f t="shared" si="16"/>
        <v>1000.0036267415446</v>
      </c>
      <c r="H89" s="16">
        <f t="shared" si="17"/>
        <v>793.50333789333024</v>
      </c>
      <c r="I89" s="16">
        <f t="shared" si="13"/>
        <v>206.50028884821441</v>
      </c>
      <c r="J89" s="16">
        <f t="shared" si="14"/>
        <v>48766.565985678128</v>
      </c>
      <c r="K89" s="16">
        <f t="shared" si="18"/>
        <v>23766.83799129404</v>
      </c>
    </row>
    <row r="90" spans="2:11" x14ac:dyDescent="0.25">
      <c r="B90" s="12">
        <v>76</v>
      </c>
      <c r="C90" s="13">
        <v>45307</v>
      </c>
      <c r="D90" s="16">
        <f t="shared" si="11"/>
        <v>48766.565985678128</v>
      </c>
      <c r="E90" s="16">
        <f t="shared" si="12"/>
        <v>790.79362674154459</v>
      </c>
      <c r="F90" s="16">
        <f t="shared" si="15"/>
        <v>209.21</v>
      </c>
      <c r="G90" s="16">
        <f t="shared" si="16"/>
        <v>1000.0036267415446</v>
      </c>
      <c r="H90" s="16">
        <f t="shared" si="17"/>
        <v>796.80960180121906</v>
      </c>
      <c r="I90" s="16">
        <f t="shared" si="13"/>
        <v>203.19402494032553</v>
      </c>
      <c r="J90" s="16">
        <f t="shared" si="14"/>
        <v>47969.756383876906</v>
      </c>
      <c r="K90" s="16">
        <f t="shared" si="18"/>
        <v>23970.032016234367</v>
      </c>
    </row>
    <row r="91" spans="2:11" x14ac:dyDescent="0.25">
      <c r="B91" s="12">
        <v>77</v>
      </c>
      <c r="C91" s="13">
        <v>45308</v>
      </c>
      <c r="D91" s="16">
        <f t="shared" si="11"/>
        <v>47969.756383876906</v>
      </c>
      <c r="E91" s="16">
        <f t="shared" si="12"/>
        <v>790.79362674154459</v>
      </c>
      <c r="F91" s="16">
        <f t="shared" si="15"/>
        <v>209.21</v>
      </c>
      <c r="G91" s="16">
        <f t="shared" si="16"/>
        <v>1000.0036267415446</v>
      </c>
      <c r="H91" s="16">
        <f t="shared" si="17"/>
        <v>800.12964180872416</v>
      </c>
      <c r="I91" s="16">
        <f t="shared" si="13"/>
        <v>199.87398493282046</v>
      </c>
      <c r="J91" s="16">
        <f t="shared" si="14"/>
        <v>47169.626742068183</v>
      </c>
      <c r="K91" s="16">
        <f t="shared" si="18"/>
        <v>24169.906001167186</v>
      </c>
    </row>
    <row r="92" spans="2:11" x14ac:dyDescent="0.25">
      <c r="B92" s="12">
        <v>78</v>
      </c>
      <c r="C92" s="13">
        <v>45309</v>
      </c>
      <c r="D92" s="16">
        <f t="shared" si="11"/>
        <v>47169.626742068183</v>
      </c>
      <c r="E92" s="16">
        <f t="shared" si="12"/>
        <v>790.79362674154459</v>
      </c>
      <c r="F92" s="16">
        <f t="shared" si="15"/>
        <v>209.21</v>
      </c>
      <c r="G92" s="16">
        <f t="shared" si="16"/>
        <v>1000.0036267415446</v>
      </c>
      <c r="H92" s="16">
        <f t="shared" si="17"/>
        <v>803.46351531626055</v>
      </c>
      <c r="I92" s="16">
        <f t="shared" si="13"/>
        <v>196.5401114252841</v>
      </c>
      <c r="J92" s="16">
        <f t="shared" si="14"/>
        <v>46366.163226751924</v>
      </c>
      <c r="K92" s="16">
        <f t="shared" si="18"/>
        <v>24366.446112592472</v>
      </c>
    </row>
    <row r="93" spans="2:11" x14ac:dyDescent="0.25">
      <c r="B93" s="12">
        <v>79</v>
      </c>
      <c r="C93" s="13">
        <v>45310</v>
      </c>
      <c r="D93" s="16">
        <f t="shared" si="11"/>
        <v>46366.163226751924</v>
      </c>
      <c r="E93" s="16">
        <f t="shared" si="12"/>
        <v>790.79362674154459</v>
      </c>
      <c r="F93" s="16">
        <f t="shared" si="15"/>
        <v>209.21</v>
      </c>
      <c r="G93" s="16">
        <f t="shared" si="16"/>
        <v>1000.0036267415446</v>
      </c>
      <c r="H93" s="16">
        <f t="shared" si="17"/>
        <v>806.81127996341161</v>
      </c>
      <c r="I93" s="16">
        <f t="shared" si="13"/>
        <v>193.19234677813301</v>
      </c>
      <c r="J93" s="16">
        <f t="shared" si="14"/>
        <v>45559.351946788513</v>
      </c>
      <c r="K93" s="16">
        <f t="shared" si="18"/>
        <v>24559.638459370606</v>
      </c>
    </row>
    <row r="94" spans="2:11" x14ac:dyDescent="0.25">
      <c r="B94" s="12">
        <v>80</v>
      </c>
      <c r="C94" s="13">
        <v>45311</v>
      </c>
      <c r="D94" s="16">
        <f t="shared" si="11"/>
        <v>45559.351946788513</v>
      </c>
      <c r="E94" s="16">
        <f t="shared" si="12"/>
        <v>790.79362674154459</v>
      </c>
      <c r="F94" s="16">
        <f t="shared" si="15"/>
        <v>209.21</v>
      </c>
      <c r="G94" s="16">
        <f t="shared" si="16"/>
        <v>1000.0036267415446</v>
      </c>
      <c r="H94" s="16">
        <f t="shared" si="17"/>
        <v>810.17299362992583</v>
      </c>
      <c r="I94" s="16">
        <f t="shared" si="13"/>
        <v>189.83063311161879</v>
      </c>
      <c r="J94" s="16">
        <f t="shared" si="14"/>
        <v>44749.178953158589</v>
      </c>
      <c r="K94" s="16">
        <f t="shared" si="18"/>
        <v>24749.469092482224</v>
      </c>
    </row>
    <row r="95" spans="2:11" x14ac:dyDescent="0.25">
      <c r="B95" s="12">
        <v>81</v>
      </c>
      <c r="C95" s="13">
        <v>45312</v>
      </c>
      <c r="D95" s="16">
        <f t="shared" si="11"/>
        <v>44749.178953158589</v>
      </c>
      <c r="E95" s="16">
        <f t="shared" si="12"/>
        <v>790.79362674154459</v>
      </c>
      <c r="F95" s="16">
        <f t="shared" si="15"/>
        <v>209.21</v>
      </c>
      <c r="G95" s="16">
        <f t="shared" si="16"/>
        <v>1000.0036267415446</v>
      </c>
      <c r="H95" s="16">
        <f t="shared" si="17"/>
        <v>813.5487144367172</v>
      </c>
      <c r="I95" s="16">
        <f t="shared" si="13"/>
        <v>186.45491230482745</v>
      </c>
      <c r="J95" s="16">
        <f t="shared" si="14"/>
        <v>43935.630238721875</v>
      </c>
      <c r="K95" s="16">
        <f t="shared" si="18"/>
        <v>24935.924004787052</v>
      </c>
    </row>
    <row r="96" spans="2:11" x14ac:dyDescent="0.25">
      <c r="B96" s="12">
        <v>82</v>
      </c>
      <c r="C96" s="13">
        <v>45313</v>
      </c>
      <c r="D96" s="16">
        <f t="shared" si="11"/>
        <v>43935.630238721875</v>
      </c>
      <c r="E96" s="16">
        <f t="shared" si="12"/>
        <v>790.79362674154459</v>
      </c>
      <c r="F96" s="16">
        <f t="shared" si="15"/>
        <v>209.21</v>
      </c>
      <c r="G96" s="16">
        <f t="shared" si="16"/>
        <v>1000.0036267415446</v>
      </c>
      <c r="H96" s="16">
        <f t="shared" si="17"/>
        <v>816.93850074687009</v>
      </c>
      <c r="I96" s="16">
        <f t="shared" si="13"/>
        <v>183.0651259946745</v>
      </c>
      <c r="J96" s="16">
        <f t="shared" si="14"/>
        <v>43118.691737975001</v>
      </c>
      <c r="K96" s="16">
        <f t="shared" si="18"/>
        <v>25118.989130781727</v>
      </c>
    </row>
    <row r="97" spans="2:11" x14ac:dyDescent="0.25">
      <c r="B97" s="12">
        <v>83</v>
      </c>
      <c r="C97" s="13">
        <v>45314</v>
      </c>
      <c r="D97" s="16">
        <f t="shared" si="11"/>
        <v>43118.691737975001</v>
      </c>
      <c r="E97" s="16">
        <f t="shared" si="12"/>
        <v>790.79362674154459</v>
      </c>
      <c r="F97" s="16">
        <f t="shared" si="15"/>
        <v>209.21</v>
      </c>
      <c r="G97" s="16">
        <f t="shared" si="16"/>
        <v>1000.0036267415446</v>
      </c>
      <c r="H97" s="16">
        <f t="shared" si="17"/>
        <v>820.34241116664873</v>
      </c>
      <c r="I97" s="16">
        <f t="shared" si="13"/>
        <v>179.66121557489586</v>
      </c>
      <c r="J97" s="16">
        <f t="shared" si="14"/>
        <v>42298.349326808355</v>
      </c>
      <c r="K97" s="16">
        <f t="shared" si="18"/>
        <v>25298.650346356622</v>
      </c>
    </row>
    <row r="98" spans="2:11" x14ac:dyDescent="0.25">
      <c r="B98" s="12">
        <v>84</v>
      </c>
      <c r="C98" s="13">
        <v>45315</v>
      </c>
      <c r="D98" s="16">
        <f t="shared" si="11"/>
        <v>42298.349326808355</v>
      </c>
      <c r="E98" s="16">
        <f t="shared" si="12"/>
        <v>790.79362674154459</v>
      </c>
      <c r="F98" s="16">
        <f t="shared" si="15"/>
        <v>209.21</v>
      </c>
      <c r="G98" s="16">
        <f t="shared" si="16"/>
        <v>1000.0036267415446</v>
      </c>
      <c r="H98" s="16">
        <f t="shared" si="17"/>
        <v>823.76050454650976</v>
      </c>
      <c r="I98" s="16">
        <f t="shared" si="13"/>
        <v>176.24312219503483</v>
      </c>
      <c r="J98" s="16">
        <f t="shared" si="14"/>
        <v>41474.588822261845</v>
      </c>
      <c r="K98" s="16">
        <f t="shared" si="18"/>
        <v>25474.893468551658</v>
      </c>
    </row>
    <row r="99" spans="2:11" x14ac:dyDescent="0.25">
      <c r="B99" s="12">
        <v>85</v>
      </c>
      <c r="C99" s="13">
        <v>45316</v>
      </c>
      <c r="D99" s="16">
        <f t="shared" si="11"/>
        <v>41474.588822261845</v>
      </c>
      <c r="E99" s="16">
        <f t="shared" si="12"/>
        <v>790.79362674154459</v>
      </c>
      <c r="F99" s="16">
        <f t="shared" si="15"/>
        <v>209.21</v>
      </c>
      <c r="G99" s="16">
        <f t="shared" si="16"/>
        <v>1000.0036267415446</v>
      </c>
      <c r="H99" s="16">
        <f t="shared" si="17"/>
        <v>827.19283998212029</v>
      </c>
      <c r="I99" s="16">
        <f t="shared" si="13"/>
        <v>172.81078675942436</v>
      </c>
      <c r="J99" s="16">
        <f t="shared" si="14"/>
        <v>40647.395982279726</v>
      </c>
      <c r="K99" s="16">
        <f t="shared" si="18"/>
        <v>25647.70425531108</v>
      </c>
    </row>
    <row r="100" spans="2:11" x14ac:dyDescent="0.25">
      <c r="B100" s="12">
        <v>86</v>
      </c>
      <c r="C100" s="13">
        <v>45317</v>
      </c>
      <c r="D100" s="16">
        <f t="shared" si="11"/>
        <v>40647.395982279726</v>
      </c>
      <c r="E100" s="16">
        <f t="shared" si="12"/>
        <v>790.79362674154459</v>
      </c>
      <c r="F100" s="16">
        <f t="shared" si="15"/>
        <v>209.21</v>
      </c>
      <c r="G100" s="16">
        <f t="shared" si="16"/>
        <v>1000.0036267415446</v>
      </c>
      <c r="H100" s="16">
        <f t="shared" si="17"/>
        <v>830.63947681537911</v>
      </c>
      <c r="I100" s="16">
        <f t="shared" si="13"/>
        <v>169.36414992616554</v>
      </c>
      <c r="J100" s="16">
        <f t="shared" si="14"/>
        <v>39816.756505464349</v>
      </c>
      <c r="K100" s="16">
        <f t="shared" si="18"/>
        <v>25817.068405237245</v>
      </c>
    </row>
    <row r="101" spans="2:11" x14ac:dyDescent="0.25">
      <c r="B101" s="12">
        <v>87</v>
      </c>
      <c r="C101" s="13">
        <v>45318</v>
      </c>
      <c r="D101" s="16">
        <f t="shared" si="11"/>
        <v>39816.756505464349</v>
      </c>
      <c r="E101" s="16">
        <f t="shared" si="12"/>
        <v>790.79362674154459</v>
      </c>
      <c r="F101" s="16">
        <f t="shared" si="15"/>
        <v>209.21</v>
      </c>
      <c r="G101" s="16">
        <f t="shared" si="16"/>
        <v>1000.0036267415446</v>
      </c>
      <c r="H101" s="16">
        <f t="shared" si="17"/>
        <v>834.10047463544311</v>
      </c>
      <c r="I101" s="16">
        <f t="shared" si="13"/>
        <v>165.90315210610146</v>
      </c>
      <c r="J101" s="16">
        <f t="shared" si="14"/>
        <v>38982.656030828904</v>
      </c>
      <c r="K101" s="16">
        <f t="shared" si="18"/>
        <v>25982.971557343346</v>
      </c>
    </row>
    <row r="102" spans="2:11" x14ac:dyDescent="0.25">
      <c r="B102" s="12">
        <v>88</v>
      </c>
      <c r="C102" s="13">
        <v>45319</v>
      </c>
      <c r="D102" s="16">
        <f t="shared" si="11"/>
        <v>38982.656030828904</v>
      </c>
      <c r="E102" s="16">
        <f t="shared" si="12"/>
        <v>790.79362674154459</v>
      </c>
      <c r="F102" s="16">
        <f t="shared" si="15"/>
        <v>209.21</v>
      </c>
      <c r="G102" s="16">
        <f t="shared" si="16"/>
        <v>1000.0036267415446</v>
      </c>
      <c r="H102" s="16">
        <f t="shared" si="17"/>
        <v>837.57589327975757</v>
      </c>
      <c r="I102" s="16">
        <f t="shared" si="13"/>
        <v>162.42773346178711</v>
      </c>
      <c r="J102" s="16">
        <f t="shared" si="14"/>
        <v>38145.08013754915</v>
      </c>
      <c r="K102" s="16">
        <f t="shared" si="18"/>
        <v>26145.399290805133</v>
      </c>
    </row>
    <row r="103" spans="2:11" x14ac:dyDescent="0.25">
      <c r="B103" s="12">
        <v>89</v>
      </c>
      <c r="C103" s="13">
        <v>45320</v>
      </c>
      <c r="D103" s="16">
        <f t="shared" si="11"/>
        <v>38145.08013754915</v>
      </c>
      <c r="E103" s="16">
        <f t="shared" si="12"/>
        <v>790.79362674154459</v>
      </c>
      <c r="F103" s="16">
        <f t="shared" si="15"/>
        <v>209.21</v>
      </c>
      <c r="G103" s="16">
        <f t="shared" si="16"/>
        <v>1000.0036267415446</v>
      </c>
      <c r="H103" s="16">
        <f t="shared" si="17"/>
        <v>841.06579283508984</v>
      </c>
      <c r="I103" s="16">
        <f t="shared" si="13"/>
        <v>158.93783390645481</v>
      </c>
      <c r="J103" s="16">
        <f t="shared" si="14"/>
        <v>37304.014344714058</v>
      </c>
      <c r="K103" s="16">
        <f t="shared" si="18"/>
        <v>26304.337124711587</v>
      </c>
    </row>
    <row r="104" spans="2:11" x14ac:dyDescent="0.25">
      <c r="B104" s="12">
        <v>90</v>
      </c>
      <c r="C104" s="13">
        <v>45321</v>
      </c>
      <c r="D104" s="16">
        <f t="shared" si="11"/>
        <v>37304.014344714058</v>
      </c>
      <c r="E104" s="16">
        <f t="shared" si="12"/>
        <v>790.79362674154459</v>
      </c>
      <c r="F104" s="16">
        <f t="shared" si="15"/>
        <v>209.21</v>
      </c>
      <c r="G104" s="16">
        <f t="shared" si="16"/>
        <v>1000.0036267415446</v>
      </c>
      <c r="H104" s="16">
        <f t="shared" si="17"/>
        <v>844.57023363856933</v>
      </c>
      <c r="I104" s="16">
        <f t="shared" si="13"/>
        <v>155.43339310297526</v>
      </c>
      <c r="J104" s="16">
        <f t="shared" si="14"/>
        <v>36459.444111075485</v>
      </c>
      <c r="K104" s="16">
        <f t="shared" si="18"/>
        <v>26459.770517814562</v>
      </c>
    </row>
    <row r="105" spans="2:11" x14ac:dyDescent="0.25">
      <c r="B105" s="12">
        <v>91</v>
      </c>
      <c r="C105" s="13">
        <v>45322</v>
      </c>
      <c r="D105" s="16">
        <f t="shared" si="11"/>
        <v>36459.444111075485</v>
      </c>
      <c r="E105" s="16">
        <f t="shared" si="12"/>
        <v>790.79362674154459</v>
      </c>
      <c r="F105" s="16">
        <f t="shared" si="15"/>
        <v>209.21</v>
      </c>
      <c r="G105" s="16">
        <f t="shared" si="16"/>
        <v>1000.0036267415446</v>
      </c>
      <c r="H105" s="16">
        <f t="shared" si="17"/>
        <v>848.08927627873004</v>
      </c>
      <c r="I105" s="16">
        <f t="shared" si="13"/>
        <v>151.91435046281453</v>
      </c>
      <c r="J105" s="16">
        <f t="shared" si="14"/>
        <v>35611.354834796752</v>
      </c>
      <c r="K105" s="16">
        <f t="shared" si="18"/>
        <v>26611.684868277378</v>
      </c>
    </row>
    <row r="106" spans="2:11" x14ac:dyDescent="0.25">
      <c r="B106" s="12">
        <v>92</v>
      </c>
      <c r="C106" s="13">
        <v>45323</v>
      </c>
      <c r="D106" s="16">
        <f t="shared" si="11"/>
        <v>35611.354834796752</v>
      </c>
      <c r="E106" s="16">
        <f t="shared" si="12"/>
        <v>790.79362674154459</v>
      </c>
      <c r="F106" s="16">
        <f t="shared" si="15"/>
        <v>209.21</v>
      </c>
      <c r="G106" s="16">
        <f t="shared" si="16"/>
        <v>1000.0036267415446</v>
      </c>
      <c r="H106" s="16">
        <f t="shared" si="17"/>
        <v>851.62298159655813</v>
      </c>
      <c r="I106" s="16">
        <f t="shared" si="13"/>
        <v>148.38064514498646</v>
      </c>
      <c r="J106" s="16">
        <f t="shared" si="14"/>
        <v>34759.731853200195</v>
      </c>
      <c r="K106" s="16">
        <f t="shared" si="18"/>
        <v>26760.065513422363</v>
      </c>
    </row>
    <row r="107" spans="2:11" x14ac:dyDescent="0.25">
      <c r="B107" s="12">
        <v>93</v>
      </c>
      <c r="C107" s="13">
        <v>45324</v>
      </c>
      <c r="D107" s="16">
        <f t="shared" si="11"/>
        <v>34759.731853200195</v>
      </c>
      <c r="E107" s="16">
        <f t="shared" si="12"/>
        <v>790.79362674154459</v>
      </c>
      <c r="F107" s="16">
        <f t="shared" si="15"/>
        <v>209.21</v>
      </c>
      <c r="G107" s="16">
        <f t="shared" si="16"/>
        <v>1000.0036267415446</v>
      </c>
      <c r="H107" s="16">
        <f t="shared" si="17"/>
        <v>855.17141068654382</v>
      </c>
      <c r="I107" s="16">
        <f t="shared" si="13"/>
        <v>144.83221605500083</v>
      </c>
      <c r="J107" s="16">
        <f t="shared" si="14"/>
        <v>33904.560442513655</v>
      </c>
      <c r="K107" s="16">
        <f t="shared" si="18"/>
        <v>26904.897729477365</v>
      </c>
    </row>
    <row r="108" spans="2:11" x14ac:dyDescent="0.25">
      <c r="B108" s="12">
        <v>94</v>
      </c>
      <c r="C108" s="13">
        <v>45325</v>
      </c>
      <c r="D108" s="16">
        <f t="shared" si="11"/>
        <v>33904.560442513655</v>
      </c>
      <c r="E108" s="16">
        <f t="shared" si="12"/>
        <v>790.79362674154459</v>
      </c>
      <c r="F108" s="16">
        <f t="shared" si="15"/>
        <v>209.21</v>
      </c>
      <c r="G108" s="16">
        <f t="shared" si="16"/>
        <v>1000.0036267415446</v>
      </c>
      <c r="H108" s="16">
        <f t="shared" si="17"/>
        <v>858.73462489773772</v>
      </c>
      <c r="I108" s="16">
        <f t="shared" si="13"/>
        <v>141.2690018438069</v>
      </c>
      <c r="J108" s="16">
        <f t="shared" si="14"/>
        <v>33045.825817615914</v>
      </c>
      <c r="K108" s="16">
        <f t="shared" si="18"/>
        <v>27046.166731321173</v>
      </c>
    </row>
    <row r="109" spans="2:11" x14ac:dyDescent="0.25">
      <c r="B109" s="12">
        <v>95</v>
      </c>
      <c r="C109" s="13">
        <v>45326</v>
      </c>
      <c r="D109" s="16">
        <f t="shared" si="11"/>
        <v>33045.825817615914</v>
      </c>
      <c r="E109" s="16">
        <f t="shared" si="12"/>
        <v>790.79362674154459</v>
      </c>
      <c r="F109" s="16">
        <f t="shared" si="15"/>
        <v>209.21</v>
      </c>
      <c r="G109" s="16">
        <f t="shared" si="16"/>
        <v>1000.0036267415446</v>
      </c>
      <c r="H109" s="16">
        <f t="shared" si="17"/>
        <v>862.31268583481165</v>
      </c>
      <c r="I109" s="16">
        <f t="shared" si="13"/>
        <v>137.69094090673298</v>
      </c>
      <c r="J109" s="16">
        <f t="shared" si="14"/>
        <v>32183.513131781103</v>
      </c>
      <c r="K109" s="16">
        <f t="shared" si="18"/>
        <v>27183.857672227907</v>
      </c>
    </row>
    <row r="110" spans="2:11" x14ac:dyDescent="0.25">
      <c r="B110" s="12">
        <v>96</v>
      </c>
      <c r="C110" s="13">
        <v>45327</v>
      </c>
      <c r="D110" s="16">
        <f t="shared" si="11"/>
        <v>32183.513131781103</v>
      </c>
      <c r="E110" s="16">
        <f t="shared" si="12"/>
        <v>790.79362674154459</v>
      </c>
      <c r="F110" s="16">
        <f t="shared" si="15"/>
        <v>209.21</v>
      </c>
      <c r="G110" s="16">
        <f t="shared" si="16"/>
        <v>1000.0036267415446</v>
      </c>
      <c r="H110" s="16">
        <f t="shared" si="17"/>
        <v>865.90565535912333</v>
      </c>
      <c r="I110" s="16">
        <f t="shared" si="13"/>
        <v>134.09797138242126</v>
      </c>
      <c r="J110" s="16">
        <f t="shared" si="14"/>
        <v>31317.607476421981</v>
      </c>
      <c r="K110" s="16">
        <f t="shared" si="18"/>
        <v>27317.955643610327</v>
      </c>
    </row>
    <row r="111" spans="2:11" x14ac:dyDescent="0.25">
      <c r="B111" s="12">
        <v>97</v>
      </c>
      <c r="C111" s="13">
        <v>45328</v>
      </c>
      <c r="D111" s="16">
        <f t="shared" si="11"/>
        <v>31317.607476421981</v>
      </c>
      <c r="E111" s="16">
        <f t="shared" si="12"/>
        <v>790.79362674154459</v>
      </c>
      <c r="F111" s="16">
        <f t="shared" si="15"/>
        <v>209.21</v>
      </c>
      <c r="G111" s="16">
        <f t="shared" si="16"/>
        <v>1000.0036267415446</v>
      </c>
      <c r="H111" s="16">
        <f t="shared" si="17"/>
        <v>869.51359558978641</v>
      </c>
      <c r="I111" s="16">
        <f t="shared" si="13"/>
        <v>130.49003115175825</v>
      </c>
      <c r="J111" s="16">
        <f t="shared" si="14"/>
        <v>30448.093880832195</v>
      </c>
      <c r="K111" s="16">
        <f t="shared" si="18"/>
        <v>27448.445674762086</v>
      </c>
    </row>
    <row r="112" spans="2:11" x14ac:dyDescent="0.25">
      <c r="B112" s="12">
        <v>98</v>
      </c>
      <c r="C112" s="13">
        <v>45329</v>
      </c>
      <c r="D112" s="16">
        <f t="shared" si="11"/>
        <v>30448.093880832195</v>
      </c>
      <c r="E112" s="16">
        <f t="shared" si="12"/>
        <v>790.79362674154459</v>
      </c>
      <c r="F112" s="16">
        <f t="shared" si="15"/>
        <v>209.21</v>
      </c>
      <c r="G112" s="16">
        <f t="shared" si="16"/>
        <v>1000.0036267415446</v>
      </c>
      <c r="H112" s="16">
        <f t="shared" si="17"/>
        <v>873.13656890474385</v>
      </c>
      <c r="I112" s="16">
        <f t="shared" si="13"/>
        <v>126.86705783680083</v>
      </c>
      <c r="J112" s="16">
        <f t="shared" si="14"/>
        <v>29574.95731192745</v>
      </c>
      <c r="K112" s="16">
        <f t="shared" si="18"/>
        <v>27575.312732598886</v>
      </c>
    </row>
    <row r="113" spans="2:11" x14ac:dyDescent="0.25">
      <c r="B113" s="12">
        <v>99</v>
      </c>
      <c r="C113" s="13">
        <v>45330</v>
      </c>
      <c r="D113" s="16">
        <f t="shared" si="11"/>
        <v>29574.95731192745</v>
      </c>
      <c r="E113" s="16">
        <f t="shared" si="12"/>
        <v>790.79362674154459</v>
      </c>
      <c r="F113" s="16">
        <f t="shared" si="15"/>
        <v>209.21</v>
      </c>
      <c r="G113" s="16">
        <f t="shared" si="16"/>
        <v>1000.0036267415446</v>
      </c>
      <c r="H113" s="16">
        <f t="shared" si="17"/>
        <v>876.77463794184689</v>
      </c>
      <c r="I113" s="16">
        <f t="shared" si="13"/>
        <v>123.22898879969772</v>
      </c>
      <c r="J113" s="16">
        <f t="shared" si="14"/>
        <v>28698.182673985604</v>
      </c>
      <c r="K113" s="16">
        <f t="shared" si="18"/>
        <v>27698.541721398586</v>
      </c>
    </row>
    <row r="114" spans="2:11" x14ac:dyDescent="0.25">
      <c r="B114" s="12">
        <v>100</v>
      </c>
      <c r="C114" s="13">
        <v>45331</v>
      </c>
      <c r="D114" s="16">
        <f t="shared" si="11"/>
        <v>28698.182673985604</v>
      </c>
      <c r="E114" s="16">
        <f t="shared" si="12"/>
        <v>790.79362674154459</v>
      </c>
      <c r="F114" s="16">
        <f t="shared" si="15"/>
        <v>209.21</v>
      </c>
      <c r="G114" s="16">
        <f t="shared" si="16"/>
        <v>1000.0036267415446</v>
      </c>
      <c r="H114" s="16">
        <f t="shared" si="17"/>
        <v>880.42786559993795</v>
      </c>
      <c r="I114" s="16">
        <f t="shared" si="13"/>
        <v>119.57576114160669</v>
      </c>
      <c r="J114" s="16">
        <f t="shared" si="14"/>
        <v>27817.754808385667</v>
      </c>
      <c r="K114" s="16">
        <f t="shared" si="18"/>
        <v>27818.117482540194</v>
      </c>
    </row>
    <row r="115" spans="2:11" x14ac:dyDescent="0.25">
      <c r="B115" s="12">
        <v>101</v>
      </c>
      <c r="C115" s="13">
        <v>45332</v>
      </c>
      <c r="D115" s="16">
        <f t="shared" si="11"/>
        <v>27817.754808385667</v>
      </c>
      <c r="E115" s="16">
        <f t="shared" si="12"/>
        <v>790.79362674154459</v>
      </c>
      <c r="F115" s="16">
        <f t="shared" si="15"/>
        <v>209.21</v>
      </c>
      <c r="G115" s="16">
        <f t="shared" si="16"/>
        <v>1000.0036267415446</v>
      </c>
      <c r="H115" s="16">
        <f t="shared" si="17"/>
        <v>884.09631503993762</v>
      </c>
      <c r="I115" s="16">
        <f t="shared" si="13"/>
        <v>115.90731170160696</v>
      </c>
      <c r="J115" s="16">
        <f t="shared" si="14"/>
        <v>26933.658493345731</v>
      </c>
      <c r="K115" s="16">
        <f t="shared" si="18"/>
        <v>27934.024794241803</v>
      </c>
    </row>
    <row r="116" spans="2:11" x14ac:dyDescent="0.25">
      <c r="B116" s="12">
        <v>102</v>
      </c>
      <c r="C116" s="13">
        <v>45333</v>
      </c>
      <c r="D116" s="16">
        <f t="shared" si="11"/>
        <v>26933.658493345731</v>
      </c>
      <c r="E116" s="16">
        <f t="shared" si="12"/>
        <v>790.79362674154459</v>
      </c>
      <c r="F116" s="16">
        <f t="shared" si="15"/>
        <v>209.21</v>
      </c>
      <c r="G116" s="16">
        <f t="shared" si="16"/>
        <v>1000.0036267415446</v>
      </c>
      <c r="H116" s="16">
        <f t="shared" si="17"/>
        <v>887.78004968593746</v>
      </c>
      <c r="I116" s="16">
        <f t="shared" si="13"/>
        <v>112.22357705560722</v>
      </c>
      <c r="J116" s="16">
        <f t="shared" si="14"/>
        <v>26045.878443659793</v>
      </c>
      <c r="K116" s="16">
        <f t="shared" si="18"/>
        <v>28046.24837129741</v>
      </c>
    </row>
    <row r="117" spans="2:11" x14ac:dyDescent="0.25">
      <c r="B117" s="12">
        <v>103</v>
      </c>
      <c r="C117" s="13">
        <v>45334</v>
      </c>
      <c r="D117" s="16">
        <f t="shared" si="11"/>
        <v>26045.878443659793</v>
      </c>
      <c r="E117" s="16">
        <f t="shared" si="12"/>
        <v>790.79362674154459</v>
      </c>
      <c r="F117" s="16">
        <f t="shared" si="15"/>
        <v>209.21</v>
      </c>
      <c r="G117" s="16">
        <f t="shared" si="16"/>
        <v>1000.0036267415446</v>
      </c>
      <c r="H117" s="16">
        <f t="shared" si="17"/>
        <v>891.47913322629552</v>
      </c>
      <c r="I117" s="16">
        <f t="shared" si="13"/>
        <v>108.52449351524915</v>
      </c>
      <c r="J117" s="16">
        <f t="shared" si="14"/>
        <v>25154.399310433499</v>
      </c>
      <c r="K117" s="16">
        <f t="shared" si="18"/>
        <v>28154.772864812658</v>
      </c>
    </row>
    <row r="118" spans="2:11" x14ac:dyDescent="0.25">
      <c r="B118" s="12">
        <v>104</v>
      </c>
      <c r="C118" s="13">
        <v>45335</v>
      </c>
      <c r="D118" s="16">
        <f t="shared" si="11"/>
        <v>25154.399310433499</v>
      </c>
      <c r="E118" s="16">
        <f t="shared" si="12"/>
        <v>790.79362674154459</v>
      </c>
      <c r="F118" s="16">
        <f t="shared" si="15"/>
        <v>209.21</v>
      </c>
      <c r="G118" s="16">
        <f t="shared" si="16"/>
        <v>1000.0036267415446</v>
      </c>
      <c r="H118" s="16">
        <f t="shared" si="17"/>
        <v>895.19362961473837</v>
      </c>
      <c r="I118" s="16">
        <f t="shared" si="13"/>
        <v>104.80999712680625</v>
      </c>
      <c r="J118" s="16">
        <f t="shared" si="14"/>
        <v>24259.205680818759</v>
      </c>
      <c r="K118" s="16">
        <f t="shared" si="18"/>
        <v>28259.582861939463</v>
      </c>
    </row>
    <row r="119" spans="2:11" x14ac:dyDescent="0.25">
      <c r="B119" s="12">
        <v>105</v>
      </c>
      <c r="C119" s="13">
        <v>45336</v>
      </c>
      <c r="D119" s="16">
        <f t="shared" si="11"/>
        <v>24259.205680818759</v>
      </c>
      <c r="E119" s="16">
        <f t="shared" si="12"/>
        <v>790.79362674154459</v>
      </c>
      <c r="F119" s="16">
        <f t="shared" si="15"/>
        <v>209.21</v>
      </c>
      <c r="G119" s="16">
        <f t="shared" si="16"/>
        <v>1000.0036267415446</v>
      </c>
      <c r="H119" s="16">
        <f t="shared" si="17"/>
        <v>898.92360307146646</v>
      </c>
      <c r="I119" s="16">
        <f t="shared" si="13"/>
        <v>101.08002367007816</v>
      </c>
      <c r="J119" s="16">
        <f t="shared" si="14"/>
        <v>23360.282077747292</v>
      </c>
      <c r="K119" s="16">
        <f t="shared" si="18"/>
        <v>28360.662885609541</v>
      </c>
    </row>
    <row r="120" spans="2:11" x14ac:dyDescent="0.25">
      <c r="B120" s="12">
        <v>106</v>
      </c>
      <c r="C120" s="13">
        <v>45337</v>
      </c>
      <c r="D120" s="16">
        <f t="shared" si="11"/>
        <v>23360.282077747292</v>
      </c>
      <c r="E120" s="16">
        <f t="shared" si="12"/>
        <v>790.79362674154459</v>
      </c>
      <c r="F120" s="16">
        <f t="shared" si="15"/>
        <v>209.21</v>
      </c>
      <c r="G120" s="16">
        <f t="shared" si="16"/>
        <v>1000.0036267415446</v>
      </c>
      <c r="H120" s="16">
        <f t="shared" si="17"/>
        <v>902.66911808426426</v>
      </c>
      <c r="I120" s="16">
        <f t="shared" si="13"/>
        <v>97.334508657280381</v>
      </c>
      <c r="J120" s="16">
        <f t="shared" si="14"/>
        <v>22457.612959663027</v>
      </c>
      <c r="K120" s="16">
        <f t="shared" si="18"/>
        <v>28457.997394266822</v>
      </c>
    </row>
    <row r="121" spans="2:11" x14ac:dyDescent="0.25">
      <c r="B121" s="12">
        <v>107</v>
      </c>
      <c r="C121" s="13">
        <v>45338</v>
      </c>
      <c r="D121" s="16">
        <f t="shared" si="11"/>
        <v>22457.612959663027</v>
      </c>
      <c r="E121" s="16">
        <f t="shared" si="12"/>
        <v>790.79362674154459</v>
      </c>
      <c r="F121" s="16">
        <f t="shared" si="15"/>
        <v>209.21</v>
      </c>
      <c r="G121" s="16">
        <f t="shared" si="16"/>
        <v>1000.0036267415446</v>
      </c>
      <c r="H121" s="16">
        <f t="shared" si="17"/>
        <v>906.4302394096153</v>
      </c>
      <c r="I121" s="16">
        <f t="shared" si="13"/>
        <v>93.573387331929283</v>
      </c>
      <c r="J121" s="16">
        <f t="shared" si="14"/>
        <v>21551.182720253411</v>
      </c>
      <c r="K121" s="16">
        <f t="shared" si="18"/>
        <v>28551.570781598752</v>
      </c>
    </row>
    <row r="122" spans="2:11" x14ac:dyDescent="0.25">
      <c r="B122" s="12">
        <v>108</v>
      </c>
      <c r="C122" s="13">
        <v>45339</v>
      </c>
      <c r="D122" s="16">
        <f t="shared" si="11"/>
        <v>21551.182720253411</v>
      </c>
      <c r="E122" s="16">
        <f t="shared" si="12"/>
        <v>790.79362674154459</v>
      </c>
      <c r="F122" s="16">
        <f t="shared" si="15"/>
        <v>209.21</v>
      </c>
      <c r="G122" s="16">
        <f t="shared" si="16"/>
        <v>1000.0036267415446</v>
      </c>
      <c r="H122" s="16">
        <f t="shared" si="17"/>
        <v>910.20703207382212</v>
      </c>
      <c r="I122" s="16">
        <f t="shared" si="13"/>
        <v>89.796594667722559</v>
      </c>
      <c r="J122" s="16">
        <f t="shared" si="14"/>
        <v>20640.975688179591</v>
      </c>
      <c r="K122" s="16">
        <f t="shared" si="18"/>
        <v>28641.367376266473</v>
      </c>
    </row>
    <row r="123" spans="2:11" x14ac:dyDescent="0.25">
      <c r="B123" s="12">
        <v>109</v>
      </c>
      <c r="C123" s="13">
        <v>45340</v>
      </c>
      <c r="D123" s="16">
        <f t="shared" si="11"/>
        <v>20640.975688179591</v>
      </c>
      <c r="E123" s="16">
        <f t="shared" si="12"/>
        <v>790.79362674154459</v>
      </c>
      <c r="F123" s="16">
        <f t="shared" si="15"/>
        <v>209.21</v>
      </c>
      <c r="G123" s="16">
        <f t="shared" si="16"/>
        <v>1000.0036267415446</v>
      </c>
      <c r="H123" s="16">
        <f t="shared" si="17"/>
        <v>913.9995613741296</v>
      </c>
      <c r="I123" s="16">
        <f t="shared" si="13"/>
        <v>86.004065367414967</v>
      </c>
      <c r="J123" s="16">
        <f t="shared" si="14"/>
        <v>19726.976126805461</v>
      </c>
      <c r="K123" s="16">
        <f t="shared" si="18"/>
        <v>28727.371441633888</v>
      </c>
    </row>
    <row r="124" spans="2:11" x14ac:dyDescent="0.25">
      <c r="B124" s="12">
        <v>110</v>
      </c>
      <c r="C124" s="13">
        <v>45341</v>
      </c>
      <c r="D124" s="16">
        <f t="shared" si="11"/>
        <v>19726.976126805461</v>
      </c>
      <c r="E124" s="16">
        <f t="shared" si="12"/>
        <v>790.79362674154459</v>
      </c>
      <c r="F124" s="16">
        <f t="shared" si="15"/>
        <v>209.21</v>
      </c>
      <c r="G124" s="16">
        <f t="shared" si="16"/>
        <v>1000.0036267415446</v>
      </c>
      <c r="H124" s="16">
        <f t="shared" si="17"/>
        <v>917.80789287985522</v>
      </c>
      <c r="I124" s="16">
        <f t="shared" si="13"/>
        <v>82.195733861689419</v>
      </c>
      <c r="J124" s="16">
        <f t="shared" si="14"/>
        <v>18809.168233925604</v>
      </c>
      <c r="K124" s="16">
        <f t="shared" si="18"/>
        <v>28809.567175495577</v>
      </c>
    </row>
    <row r="125" spans="2:11" x14ac:dyDescent="0.25">
      <c r="B125" s="12">
        <v>111</v>
      </c>
      <c r="C125" s="13">
        <v>45342</v>
      </c>
      <c r="D125" s="16">
        <f t="shared" si="11"/>
        <v>18809.168233925604</v>
      </c>
      <c r="E125" s="16">
        <f t="shared" si="12"/>
        <v>790.79362674154459</v>
      </c>
      <c r="F125" s="16">
        <f t="shared" si="15"/>
        <v>209.21</v>
      </c>
      <c r="G125" s="16">
        <f t="shared" si="16"/>
        <v>1000.0036267415446</v>
      </c>
      <c r="H125" s="16">
        <f t="shared" si="17"/>
        <v>921.63209243352128</v>
      </c>
      <c r="I125" s="16">
        <f t="shared" si="13"/>
        <v>78.371534308023357</v>
      </c>
      <c r="J125" s="16">
        <f t="shared" si="14"/>
        <v>17887.536141492084</v>
      </c>
      <c r="K125" s="16">
        <f t="shared" si="18"/>
        <v>28887.938709803599</v>
      </c>
    </row>
    <row r="126" spans="2:11" x14ac:dyDescent="0.25">
      <c r="B126" s="12">
        <v>112</v>
      </c>
      <c r="C126" s="13">
        <v>45343</v>
      </c>
      <c r="D126" s="16">
        <f t="shared" si="11"/>
        <v>17887.536141492084</v>
      </c>
      <c r="E126" s="16">
        <f t="shared" si="12"/>
        <v>790.79362674154459</v>
      </c>
      <c r="F126" s="16">
        <f t="shared" si="15"/>
        <v>209.21</v>
      </c>
      <c r="G126" s="16">
        <f t="shared" si="16"/>
        <v>1000.0036267415446</v>
      </c>
      <c r="H126" s="16">
        <f t="shared" si="17"/>
        <v>925.47222615199428</v>
      </c>
      <c r="I126" s="16">
        <f t="shared" si="13"/>
        <v>74.531400589550358</v>
      </c>
      <c r="J126" s="16">
        <f t="shared" si="14"/>
        <v>16962.063915340092</v>
      </c>
      <c r="K126" s="16">
        <f t="shared" si="18"/>
        <v>28962.470110393147</v>
      </c>
    </row>
    <row r="127" spans="2:11" x14ac:dyDescent="0.25">
      <c r="B127" s="12">
        <v>113</v>
      </c>
      <c r="C127" s="13">
        <v>45344</v>
      </c>
      <c r="D127" s="16">
        <f t="shared" si="11"/>
        <v>16962.063915340092</v>
      </c>
      <c r="E127" s="16">
        <f t="shared" si="12"/>
        <v>790.79362674154459</v>
      </c>
      <c r="F127" s="16">
        <f t="shared" si="15"/>
        <v>209.21</v>
      </c>
      <c r="G127" s="16">
        <f t="shared" si="16"/>
        <v>1000.0036267415446</v>
      </c>
      <c r="H127" s="16">
        <f t="shared" si="17"/>
        <v>929.32836042762756</v>
      </c>
      <c r="I127" s="16">
        <f t="shared" si="13"/>
        <v>70.675266313917049</v>
      </c>
      <c r="J127" s="16">
        <f t="shared" si="14"/>
        <v>16032.735554912464</v>
      </c>
      <c r="K127" s="16">
        <f t="shared" si="18"/>
        <v>29033.145376707063</v>
      </c>
    </row>
    <row r="128" spans="2:11" x14ac:dyDescent="0.25">
      <c r="B128" s="12">
        <v>114</v>
      </c>
      <c r="C128" s="13">
        <v>45345</v>
      </c>
      <c r="D128" s="16">
        <f t="shared" si="11"/>
        <v>16032.735554912464</v>
      </c>
      <c r="E128" s="16">
        <f t="shared" si="12"/>
        <v>790.79362674154459</v>
      </c>
      <c r="F128" s="16">
        <f t="shared" si="15"/>
        <v>209.21</v>
      </c>
      <c r="G128" s="16">
        <f t="shared" si="16"/>
        <v>1000.0036267415446</v>
      </c>
      <c r="H128" s="16">
        <f t="shared" si="17"/>
        <v>933.20056192940933</v>
      </c>
      <c r="I128" s="16">
        <f t="shared" si="13"/>
        <v>66.803064812135275</v>
      </c>
      <c r="J128" s="16">
        <f t="shared" si="14"/>
        <v>15099.534992983055</v>
      </c>
      <c r="K128" s="16">
        <f t="shared" si="18"/>
        <v>29099.948441519198</v>
      </c>
    </row>
    <row r="129" spans="2:11" x14ac:dyDescent="0.25">
      <c r="B129" s="12">
        <v>115</v>
      </c>
      <c r="C129" s="13">
        <v>45346</v>
      </c>
      <c r="D129" s="16">
        <f t="shared" si="11"/>
        <v>15099.534992983055</v>
      </c>
      <c r="E129" s="16">
        <f t="shared" si="12"/>
        <v>790.79362674154459</v>
      </c>
      <c r="F129" s="16">
        <f t="shared" si="15"/>
        <v>209.21</v>
      </c>
      <c r="G129" s="16">
        <f t="shared" si="16"/>
        <v>1000.0036267415446</v>
      </c>
      <c r="H129" s="16">
        <f t="shared" si="17"/>
        <v>937.08889760411523</v>
      </c>
      <c r="I129" s="16">
        <f t="shared" si="13"/>
        <v>62.914729137429397</v>
      </c>
      <c r="J129" s="16">
        <f t="shared" si="14"/>
        <v>14162.44609537894</v>
      </c>
      <c r="K129" s="16">
        <f t="shared" si="18"/>
        <v>29162.863170656627</v>
      </c>
    </row>
    <row r="130" spans="2:11" x14ac:dyDescent="0.25">
      <c r="B130" s="12">
        <v>116</v>
      </c>
      <c r="C130" s="13">
        <v>45347</v>
      </c>
      <c r="D130" s="16">
        <f t="shared" si="11"/>
        <v>14162.44609537894</v>
      </c>
      <c r="E130" s="16">
        <f t="shared" si="12"/>
        <v>790.79362674154459</v>
      </c>
      <c r="F130" s="16">
        <f t="shared" si="15"/>
        <v>209.21</v>
      </c>
      <c r="G130" s="16">
        <f t="shared" si="16"/>
        <v>1000.0036267415446</v>
      </c>
      <c r="H130" s="16">
        <f t="shared" si="17"/>
        <v>940.99343467746576</v>
      </c>
      <c r="I130" s="16">
        <f t="shared" si="13"/>
        <v>59.010192064078922</v>
      </c>
      <c r="J130" s="16">
        <f t="shared" si="14"/>
        <v>13221.452660701474</v>
      </c>
      <c r="K130" s="16">
        <f t="shared" si="18"/>
        <v>29221.873362720704</v>
      </c>
    </row>
    <row r="131" spans="2:11" x14ac:dyDescent="0.25">
      <c r="B131" s="12">
        <v>117</v>
      </c>
      <c r="C131" s="13">
        <v>45348</v>
      </c>
      <c r="D131" s="16">
        <f t="shared" si="11"/>
        <v>13221.452660701474</v>
      </c>
      <c r="E131" s="16">
        <f t="shared" si="12"/>
        <v>790.79362674154459</v>
      </c>
      <c r="F131" s="16">
        <f t="shared" si="15"/>
        <v>209.21</v>
      </c>
      <c r="G131" s="16">
        <f t="shared" si="16"/>
        <v>1000.0036267415446</v>
      </c>
      <c r="H131" s="16">
        <f t="shared" si="17"/>
        <v>944.91424065528849</v>
      </c>
      <c r="I131" s="16">
        <f t="shared" si="13"/>
        <v>55.089386086256148</v>
      </c>
      <c r="J131" s="16">
        <f t="shared" si="14"/>
        <v>12276.538420046185</v>
      </c>
      <c r="K131" s="16">
        <f t="shared" si="18"/>
        <v>29276.96274880696</v>
      </c>
    </row>
    <row r="132" spans="2:11" x14ac:dyDescent="0.25">
      <c r="B132" s="12">
        <v>118</v>
      </c>
      <c r="C132" s="13">
        <v>45349</v>
      </c>
      <c r="D132" s="16">
        <f t="shared" si="11"/>
        <v>12276.538420046185</v>
      </c>
      <c r="E132" s="16">
        <f t="shared" si="12"/>
        <v>790.79362674154459</v>
      </c>
      <c r="F132" s="16">
        <f t="shared" si="15"/>
        <v>209.21</v>
      </c>
      <c r="G132" s="16">
        <f t="shared" si="16"/>
        <v>1000.0036267415446</v>
      </c>
      <c r="H132" s="16">
        <f t="shared" si="17"/>
        <v>948.85138332468546</v>
      </c>
      <c r="I132" s="16">
        <f t="shared" si="13"/>
        <v>51.152243416859108</v>
      </c>
      <c r="J132" s="16">
        <f t="shared" si="14"/>
        <v>11327.6870367215</v>
      </c>
      <c r="K132" s="16">
        <f t="shared" si="18"/>
        <v>29328.114992223818</v>
      </c>
    </row>
    <row r="133" spans="2:11" x14ac:dyDescent="0.25">
      <c r="B133" s="12">
        <v>119</v>
      </c>
      <c r="C133" s="13">
        <v>45350</v>
      </c>
      <c r="D133" s="16">
        <f t="shared" si="11"/>
        <v>11327.6870367215</v>
      </c>
      <c r="E133" s="16">
        <f t="shared" si="12"/>
        <v>790.79362674154459</v>
      </c>
      <c r="F133" s="16">
        <f t="shared" si="15"/>
        <v>209.21</v>
      </c>
      <c r="G133" s="16">
        <f t="shared" si="16"/>
        <v>1000.0036267415446</v>
      </c>
      <c r="H133" s="16">
        <f t="shared" si="17"/>
        <v>952.80493075520508</v>
      </c>
      <c r="I133" s="16">
        <f t="shared" si="13"/>
        <v>47.19869598633958</v>
      </c>
      <c r="J133" s="16">
        <f t="shared" si="14"/>
        <v>10374.882105966295</v>
      </c>
      <c r="K133" s="16">
        <f t="shared" si="18"/>
        <v>29375.313688210157</v>
      </c>
    </row>
    <row r="134" spans="2:11" x14ac:dyDescent="0.25">
      <c r="B134" s="12">
        <v>120</v>
      </c>
      <c r="C134" s="13">
        <v>45351</v>
      </c>
      <c r="D134" s="16">
        <f t="shared" si="11"/>
        <v>10374.882105966295</v>
      </c>
      <c r="E134" s="16">
        <f t="shared" si="12"/>
        <v>790.79362674154459</v>
      </c>
      <c r="F134" s="16">
        <f t="shared" si="15"/>
        <v>209.21</v>
      </c>
      <c r="G134" s="16">
        <f t="shared" si="16"/>
        <v>1000.0036267415446</v>
      </c>
      <c r="H134" s="16">
        <f t="shared" si="17"/>
        <v>956.77495130001842</v>
      </c>
      <c r="I134" s="16">
        <f t="shared" si="13"/>
        <v>43.228675441526235</v>
      </c>
      <c r="J134" s="16">
        <f t="shared" si="14"/>
        <v>9418.107154666277</v>
      </c>
      <c r="K134" s="16">
        <f t="shared" si="18"/>
        <v>29418.542363651683</v>
      </c>
    </row>
    <row r="135" spans="2:11" x14ac:dyDescent="0.25">
      <c r="B135" s="12">
        <v>121</v>
      </c>
      <c r="C135" s="13">
        <v>45352</v>
      </c>
      <c r="D135" s="16">
        <f t="shared" si="11"/>
        <v>9418.107154666277</v>
      </c>
      <c r="E135" s="16">
        <f t="shared" si="12"/>
        <v>790.79362674154459</v>
      </c>
      <c r="F135" s="16">
        <f t="shared" si="15"/>
        <v>209.21</v>
      </c>
      <c r="G135" s="16">
        <f t="shared" si="16"/>
        <v>1000.0036267415446</v>
      </c>
      <c r="H135" s="16">
        <f t="shared" si="17"/>
        <v>960.76151359710184</v>
      </c>
      <c r="I135" s="16">
        <f t="shared" si="13"/>
        <v>39.242113144442818</v>
      </c>
      <c r="J135" s="16">
        <f t="shared" si="14"/>
        <v>8457.3456410691761</v>
      </c>
      <c r="K135" s="16">
        <f t="shared" si="18"/>
        <v>29457.784476796125</v>
      </c>
    </row>
    <row r="136" spans="2:11" x14ac:dyDescent="0.25">
      <c r="B136" s="12">
        <v>122</v>
      </c>
      <c r="C136" s="13">
        <v>45353</v>
      </c>
      <c r="D136" s="16">
        <f t="shared" si="11"/>
        <v>8457.3456410691761</v>
      </c>
      <c r="E136" s="16">
        <f t="shared" si="12"/>
        <v>790.79362674154459</v>
      </c>
      <c r="F136" s="16">
        <f t="shared" si="15"/>
        <v>209.21</v>
      </c>
      <c r="G136" s="16">
        <f t="shared" si="16"/>
        <v>1000.0036267415446</v>
      </c>
      <c r="H136" s="16">
        <f t="shared" si="17"/>
        <v>964.76468657042301</v>
      </c>
      <c r="I136" s="16">
        <f t="shared" si="13"/>
        <v>35.23894017112157</v>
      </c>
      <c r="J136" s="16">
        <f t="shared" si="14"/>
        <v>7492.5809544987533</v>
      </c>
      <c r="K136" s="16">
        <f t="shared" si="18"/>
        <v>29493.023416967248</v>
      </c>
    </row>
    <row r="137" spans="2:11" x14ac:dyDescent="0.25">
      <c r="B137" s="12">
        <v>123</v>
      </c>
      <c r="C137" s="13">
        <v>45354</v>
      </c>
      <c r="D137" s="16">
        <f t="shared" si="11"/>
        <v>7492.5809544987533</v>
      </c>
      <c r="E137" s="16">
        <f t="shared" si="12"/>
        <v>790.79362674154459</v>
      </c>
      <c r="F137" s="16">
        <f t="shared" si="15"/>
        <v>209.21</v>
      </c>
      <c r="G137" s="16">
        <f t="shared" si="16"/>
        <v>1000.0036267415446</v>
      </c>
      <c r="H137" s="16">
        <f t="shared" si="17"/>
        <v>968.78453943113311</v>
      </c>
      <c r="I137" s="16">
        <f t="shared" si="13"/>
        <v>31.219087310411471</v>
      </c>
      <c r="J137" s="16">
        <f t="shared" si="14"/>
        <v>6523.7964150676198</v>
      </c>
      <c r="K137" s="16">
        <f t="shared" si="18"/>
        <v>29524.242504277659</v>
      </c>
    </row>
    <row r="138" spans="2:11" x14ac:dyDescent="0.25">
      <c r="B138" s="12">
        <v>124</v>
      </c>
      <c r="C138" s="13">
        <v>45355</v>
      </c>
      <c r="D138" s="16">
        <f t="shared" si="11"/>
        <v>6523.7964150676198</v>
      </c>
      <c r="E138" s="16">
        <f t="shared" si="12"/>
        <v>790.79362674154459</v>
      </c>
      <c r="F138" s="16">
        <f t="shared" si="15"/>
        <v>209.21</v>
      </c>
      <c r="G138" s="16">
        <f t="shared" si="16"/>
        <v>1000.0036267415446</v>
      </c>
      <c r="H138" s="16">
        <f t="shared" si="17"/>
        <v>972.82114167876284</v>
      </c>
      <c r="I138" s="16">
        <f t="shared" si="13"/>
        <v>27.182485062781751</v>
      </c>
      <c r="J138" s="16">
        <f t="shared" si="14"/>
        <v>5550.9752733888572</v>
      </c>
      <c r="K138" s="16">
        <f t="shared" si="18"/>
        <v>29551.424989340441</v>
      </c>
    </row>
    <row r="139" spans="2:11" x14ac:dyDescent="0.25">
      <c r="B139" s="12">
        <v>125</v>
      </c>
      <c r="C139" s="13">
        <v>45356</v>
      </c>
      <c r="D139" s="16">
        <f>J138</f>
        <v>5550.9752733888572</v>
      </c>
      <c r="E139" s="16">
        <f t="shared" ref="E139:E143" si="19">$E$9</f>
        <v>790.79362674154459</v>
      </c>
      <c r="F139" s="16">
        <f t="shared" si="15"/>
        <v>209.21</v>
      </c>
      <c r="G139" s="16">
        <f t="shared" si="16"/>
        <v>1000.0036267415446</v>
      </c>
      <c r="H139" s="16">
        <f t="shared" si="17"/>
        <v>976.87456310242442</v>
      </c>
      <c r="I139" s="16">
        <f>(D139*$E$6)/$E$8</f>
        <v>23.129063639120236</v>
      </c>
      <c r="J139" s="16">
        <f>D139-H139</f>
        <v>4574.1007102864332</v>
      </c>
      <c r="K139" s="16">
        <f t="shared" si="18"/>
        <v>29574.554052979562</v>
      </c>
    </row>
    <row r="140" spans="2:11" x14ac:dyDescent="0.25">
      <c r="B140" s="12">
        <v>126</v>
      </c>
      <c r="C140" s="13">
        <v>45357</v>
      </c>
      <c r="D140" s="16">
        <f>J139</f>
        <v>4574.1007102864332</v>
      </c>
      <c r="E140" s="16">
        <f t="shared" si="19"/>
        <v>790.79362674154459</v>
      </c>
      <c r="F140" s="16">
        <f t="shared" si="15"/>
        <v>209.21</v>
      </c>
      <c r="G140" s="16">
        <f t="shared" si="16"/>
        <v>1000.0036267415446</v>
      </c>
      <c r="H140" s="16">
        <f t="shared" si="17"/>
        <v>980.94487378201779</v>
      </c>
      <c r="I140" s="16">
        <f>(D140*$E$6)/$E$8</f>
        <v>19.058752959526807</v>
      </c>
      <c r="J140" s="16">
        <f>D140-H140</f>
        <v>3593.1558365044157</v>
      </c>
      <c r="K140" s="16">
        <f t="shared" si="18"/>
        <v>29593.612805939087</v>
      </c>
    </row>
    <row r="141" spans="2:11" x14ac:dyDescent="0.25">
      <c r="B141" s="12">
        <v>127</v>
      </c>
      <c r="C141" s="13">
        <v>45358</v>
      </c>
      <c r="D141" s="16">
        <f>J140</f>
        <v>3593.1558365044157</v>
      </c>
      <c r="E141" s="16">
        <f t="shared" si="19"/>
        <v>790.79362674154459</v>
      </c>
      <c r="F141" s="16">
        <f t="shared" si="15"/>
        <v>209.21</v>
      </c>
      <c r="G141" s="16">
        <f t="shared" si="16"/>
        <v>1000.0036267415446</v>
      </c>
      <c r="H141" s="16">
        <f t="shared" si="17"/>
        <v>985.03214408944291</v>
      </c>
      <c r="I141" s="16">
        <f>(D141*$E$6)/$E$8</f>
        <v>14.971482652101733</v>
      </c>
      <c r="J141" s="16">
        <f>D141-H141</f>
        <v>2608.1236924149725</v>
      </c>
      <c r="K141" s="16">
        <f t="shared" si="18"/>
        <v>29608.584288591188</v>
      </c>
    </row>
    <row r="142" spans="2:11" x14ac:dyDescent="0.25">
      <c r="B142" s="12">
        <v>128</v>
      </c>
      <c r="C142" s="13">
        <v>45359</v>
      </c>
      <c r="D142" s="16">
        <f>J141</f>
        <v>2608.1236924149725</v>
      </c>
      <c r="E142" s="16">
        <f t="shared" si="19"/>
        <v>790.79362674154459</v>
      </c>
      <c r="F142" s="16">
        <f t="shared" si="15"/>
        <v>209.21</v>
      </c>
      <c r="G142" s="16">
        <f t="shared" si="16"/>
        <v>1000.0036267415446</v>
      </c>
      <c r="H142" s="16">
        <f t="shared" si="17"/>
        <v>989.13644468981556</v>
      </c>
      <c r="I142" s="16">
        <f>(D142*$E$6)/$E$8</f>
        <v>10.867182051729053</v>
      </c>
      <c r="J142" s="16">
        <f>D142-H142</f>
        <v>1618.987247725157</v>
      </c>
      <c r="K142" s="16">
        <f t="shared" si="18"/>
        <v>29619.451470642918</v>
      </c>
    </row>
    <row r="143" spans="2:11" x14ac:dyDescent="0.25">
      <c r="B143" s="12">
        <v>129</v>
      </c>
      <c r="C143" s="13">
        <v>45360</v>
      </c>
      <c r="D143" s="16">
        <f>J142</f>
        <v>1618.987247725157</v>
      </c>
      <c r="E143" s="16">
        <f t="shared" si="19"/>
        <v>790.79362674154459</v>
      </c>
      <c r="F143" s="16">
        <f t="shared" si="15"/>
        <v>209.21</v>
      </c>
      <c r="G143" s="16">
        <f t="shared" si="16"/>
        <v>1000.0036267415446</v>
      </c>
      <c r="H143" s="16">
        <f t="shared" si="17"/>
        <v>993.25784654268978</v>
      </c>
      <c r="I143" s="16">
        <f>(D143*$E$6)/$E$8</f>
        <v>6.7457801988548214</v>
      </c>
      <c r="J143" s="16">
        <f>D143-H143</f>
        <v>625.7294011824672</v>
      </c>
      <c r="K143" s="16">
        <f t="shared" si="18"/>
        <v>29626.197250841771</v>
      </c>
    </row>
    <row r="145" spans="2:11" ht="15.75" x14ac:dyDescent="0.25">
      <c r="B145" s="20" t="s">
        <v>24</v>
      </c>
      <c r="C145" s="21" t="s">
        <v>8</v>
      </c>
      <c r="D145" s="21" t="s">
        <v>8</v>
      </c>
      <c r="E145" s="22">
        <f>SUM(E15:E143)</f>
        <v>102012.37784965945</v>
      </c>
      <c r="F145" s="22">
        <f>SUM(F15:F143)</f>
        <v>26988.089999999924</v>
      </c>
      <c r="G145" s="22">
        <f>SUM(G15:G143)</f>
        <v>129000.46784965899</v>
      </c>
      <c r="H145" s="22">
        <f>SUM(H15:H143)</f>
        <v>99374.270598817457</v>
      </c>
      <c r="I145" s="22">
        <f>SUM(I15:I143)</f>
        <v>29626.197250841771</v>
      </c>
      <c r="J145" s="21" t="s">
        <v>8</v>
      </c>
      <c r="K145" s="22">
        <f>I145</f>
        <v>29626.197250841771</v>
      </c>
    </row>
  </sheetData>
  <mergeCells count="15">
    <mergeCell ref="B11:D11"/>
    <mergeCell ref="B9:D9"/>
    <mergeCell ref="B8:D8"/>
    <mergeCell ref="B7:D7"/>
    <mergeCell ref="B6:D6"/>
    <mergeCell ref="B2:K2"/>
    <mergeCell ref="B10:D10"/>
    <mergeCell ref="H4:K4"/>
    <mergeCell ref="H9:J9"/>
    <mergeCell ref="H8:J8"/>
    <mergeCell ref="H7:J7"/>
    <mergeCell ref="H6:J6"/>
    <mergeCell ref="H5:J5"/>
    <mergeCell ref="B5:D5"/>
    <mergeCell ref="B4:E4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Debt</vt:lpstr>
      <vt:lpstr>Beg_Bal</vt:lpstr>
      <vt:lpstr>End_Bal</vt:lpstr>
      <vt:lpstr>Extra_Pay</vt:lpstr>
      <vt:lpstr>Int</vt:lpstr>
      <vt:lpstr>Interest_Rate</vt:lpstr>
      <vt:lpstr>Loan_Amount</vt:lpstr>
      <vt:lpstr>Loan_Start</vt:lpstr>
      <vt:lpstr>Loan_Years</vt:lpstr>
      <vt:lpstr>Num_Pmt_Per_Year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Nuño</dc:creator>
  <cp:lastModifiedBy>Sergio Nuño</cp:lastModifiedBy>
  <dcterms:created xsi:type="dcterms:W3CDTF">2019-02-07T20:38:56Z</dcterms:created>
  <dcterms:modified xsi:type="dcterms:W3CDTF">2019-06-10T03:21:57Z</dcterms:modified>
</cp:coreProperties>
</file>